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OneDrive\OneDrive - CARNET\Desktop\2025.g. IV. OŠ BJELOVAR\FINANCIJSKI IZVJEŠTAJI 2025\FINANCIJSKI IZVJEŠTAJI 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L271" i="9"/>
  <c r="F271" i="9" s="1"/>
  <c r="B271" i="9" s="1"/>
  <c r="E271" i="9"/>
  <c r="M270" i="9"/>
  <c r="L270" i="9"/>
  <c r="F270" i="9"/>
  <c r="E270" i="9"/>
  <c r="B270" i="9" s="1"/>
  <c r="M269" i="9"/>
  <c r="L269" i="9"/>
  <c r="F269" i="9"/>
  <c r="B269" i="9" s="1"/>
  <c r="E269" i="9"/>
  <c r="M268" i="9"/>
  <c r="L268" i="9"/>
  <c r="F268" i="9" s="1"/>
  <c r="B268" i="9" s="1"/>
  <c r="E268" i="9"/>
  <c r="M267" i="9"/>
  <c r="L267" i="9"/>
  <c r="F267" i="9" s="1"/>
  <c r="E267" i="9"/>
  <c r="B267" i="9"/>
  <c r="M266" i="9"/>
  <c r="L266" i="9"/>
  <c r="F266" i="9"/>
  <c r="E266" i="9"/>
  <c r="B266" i="9" s="1"/>
  <c r="M265" i="9"/>
  <c r="L265" i="9"/>
  <c r="F265" i="9"/>
  <c r="B265" i="9" s="1"/>
  <c r="E265" i="9"/>
  <c r="M264" i="9"/>
  <c r="L264" i="9"/>
  <c r="F264" i="9" s="1"/>
  <c r="B264" i="9" s="1"/>
  <c r="E264" i="9"/>
  <c r="M263" i="9"/>
  <c r="L263" i="9"/>
  <c r="F263" i="9" s="1"/>
  <c r="B263" i="9" s="1"/>
  <c r="E263" i="9"/>
  <c r="M262" i="9"/>
  <c r="L262" i="9"/>
  <c r="F262" i="9"/>
  <c r="E262" i="9"/>
  <c r="B262" i="9" s="1"/>
  <c r="M261" i="9"/>
  <c r="L261" i="9"/>
  <c r="F261" i="9"/>
  <c r="E261" i="9"/>
  <c r="B261" i="9" s="1"/>
  <c r="M260" i="9"/>
  <c r="L260" i="9"/>
  <c r="F260" i="9" s="1"/>
  <c r="B260" i="9" s="1"/>
  <c r="E260" i="9"/>
  <c r="M259" i="9"/>
  <c r="L259" i="9"/>
  <c r="E259" i="9"/>
  <c r="M258" i="9"/>
  <c r="L258" i="9"/>
  <c r="F258" i="9"/>
  <c r="E258" i="9"/>
  <c r="B258" i="9" s="1"/>
  <c r="M257" i="9"/>
  <c r="L257" i="9"/>
  <c r="F257" i="9"/>
  <c r="E257" i="9"/>
  <c r="M256" i="9"/>
  <c r="L256" i="9"/>
  <c r="F256" i="9" s="1"/>
  <c r="B256" i="9" s="1"/>
  <c r="E256" i="9"/>
  <c r="M255" i="9"/>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s="1"/>
  <c r="B245" i="9" s="1"/>
  <c r="E245" i="9"/>
  <c r="M244" i="9"/>
  <c r="L244" i="9"/>
  <c r="E244" i="9"/>
  <c r="M243" i="9"/>
  <c r="F243" i="9" s="1"/>
  <c r="B243" i="9" s="1"/>
  <c r="L243" i="9"/>
  <c r="E243" i="9"/>
  <c r="M242" i="9"/>
  <c r="F242" i="9" s="1"/>
  <c r="L242" i="9"/>
  <c r="E242" i="9"/>
  <c r="M241" i="9"/>
  <c r="L241" i="9"/>
  <c r="F241" i="9" s="1"/>
  <c r="B241" i="9" s="1"/>
  <c r="E241" i="9"/>
  <c r="M240" i="9"/>
  <c r="L240" i="9"/>
  <c r="E240" i="9"/>
  <c r="M239" i="9"/>
  <c r="L239" i="9"/>
  <c r="E239" i="9"/>
  <c r="M238" i="9"/>
  <c r="L238" i="9"/>
  <c r="F238" i="9"/>
  <c r="E238" i="9"/>
  <c r="M237" i="9"/>
  <c r="L237" i="9"/>
  <c r="E237" i="9"/>
  <c r="M236" i="9"/>
  <c r="L236" i="9"/>
  <c r="E236" i="9"/>
  <c r="M235" i="9"/>
  <c r="L235" i="9"/>
  <c r="F235" i="9" s="1"/>
  <c r="B235" i="9" s="1"/>
  <c r="E235" i="9"/>
  <c r="M234" i="9"/>
  <c r="L234" i="9"/>
  <c r="F234" i="9"/>
  <c r="E234" i="9"/>
  <c r="B234" i="9" s="1"/>
  <c r="M233" i="9"/>
  <c r="L233" i="9"/>
  <c r="F233" i="9" s="1"/>
  <c r="B233" i="9" s="1"/>
  <c r="E233" i="9"/>
  <c r="M232" i="9"/>
  <c r="L232" i="9"/>
  <c r="F232" i="9" s="1"/>
  <c r="B232" i="9" s="1"/>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F165" i="9"/>
  <c r="E165" i="9"/>
  <c r="B165" i="9" s="1"/>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F155" i="9"/>
  <c r="B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E127" i="9" s="1"/>
  <c r="F127" i="9"/>
  <c r="B127" i="9"/>
  <c r="H126" i="9"/>
  <c r="G126" i="9"/>
  <c r="F126" i="9"/>
  <c r="E126" i="9"/>
  <c r="B126" i="9" s="1"/>
  <c r="H125" i="9"/>
  <c r="G125" i="9"/>
  <c r="F125" i="9"/>
  <c r="E125" i="9"/>
  <c r="B125" i="9" s="1"/>
  <c r="H124" i="9"/>
  <c r="G124" i="9"/>
  <c r="E124" i="9" s="1"/>
  <c r="B124" i="9" s="1"/>
  <c r="F124" i="9"/>
  <c r="H123" i="9"/>
  <c r="G123" i="9"/>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G117" i="9"/>
  <c r="F117" i="9"/>
  <c r="E117" i="9"/>
  <c r="H116" i="9"/>
  <c r="G116" i="9"/>
  <c r="F116" i="9"/>
  <c r="E116" i="9"/>
  <c r="B116" i="9" s="1"/>
  <c r="H115" i="9"/>
  <c r="G115" i="9"/>
  <c r="F115" i="9"/>
  <c r="H114" i="9"/>
  <c r="E114" i="9" s="1"/>
  <c r="B114" i="9" s="1"/>
  <c r="G114" i="9"/>
  <c r="F114" i="9"/>
  <c r="H113" i="9"/>
  <c r="G113" i="9"/>
  <c r="E113" i="9" s="1"/>
  <c r="B113" i="9" s="1"/>
  <c r="F113" i="9"/>
  <c r="H112" i="9"/>
  <c r="G112" i="9"/>
  <c r="F112" i="9"/>
  <c r="H111" i="9"/>
  <c r="G111" i="9"/>
  <c r="F111" i="9"/>
  <c r="E111" i="9"/>
  <c r="B111" i="9" s="1"/>
  <c r="H110" i="9"/>
  <c r="E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F104" i="9"/>
  <c r="H103" i="9"/>
  <c r="G103" i="9"/>
  <c r="F103" i="9"/>
  <c r="E103" i="9"/>
  <c r="B103" i="9" s="1"/>
  <c r="H102" i="9"/>
  <c r="E102" i="9" s="1"/>
  <c r="G102" i="9"/>
  <c r="F102" i="9"/>
  <c r="H101" i="9"/>
  <c r="G101" i="9"/>
  <c r="E101" i="9" s="1"/>
  <c r="B101" i="9" s="1"/>
  <c r="F101" i="9"/>
  <c r="H100" i="9"/>
  <c r="G100" i="9"/>
  <c r="E100" i="9" s="1"/>
  <c r="B100" i="9" s="1"/>
  <c r="F100" i="9"/>
  <c r="H99" i="9"/>
  <c r="G99" i="9"/>
  <c r="F99" i="9"/>
  <c r="E99" i="9"/>
  <c r="B99" i="9" s="1"/>
  <c r="H98" i="9"/>
  <c r="E98" i="9" s="1"/>
  <c r="B98" i="9" s="1"/>
  <c r="G98" i="9"/>
  <c r="F98" i="9"/>
  <c r="H97" i="9"/>
  <c r="G97" i="9"/>
  <c r="E97" i="9" s="1"/>
  <c r="B97" i="9" s="1"/>
  <c r="F97" i="9"/>
  <c r="H96" i="9"/>
  <c r="G96" i="9"/>
  <c r="F96" i="9"/>
  <c r="H95" i="9"/>
  <c r="G95" i="9"/>
  <c r="F95" i="9"/>
  <c r="E95" i="9"/>
  <c r="B95" i="9" s="1"/>
  <c r="H94" i="9"/>
  <c r="E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F88" i="9"/>
  <c r="H87" i="9"/>
  <c r="G87" i="9"/>
  <c r="F87" i="9"/>
  <c r="E87" i="9"/>
  <c r="B87" i="9" s="1"/>
  <c r="H86" i="9"/>
  <c r="E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F80" i="9"/>
  <c r="H79" i="9"/>
  <c r="G79" i="9"/>
  <c r="F79" i="9"/>
  <c r="E79" i="9"/>
  <c r="B79" i="9" s="1"/>
  <c r="H78" i="9"/>
  <c r="G78" i="9"/>
  <c r="E78" i="9" s="1"/>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F72" i="9"/>
  <c r="H71" i="9"/>
  <c r="G71" i="9"/>
  <c r="F71" i="9"/>
  <c r="E71" i="9"/>
  <c r="B71" i="9" s="1"/>
  <c r="H70" i="9"/>
  <c r="E70" i="9" s="1"/>
  <c r="G70" i="9"/>
  <c r="F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F64" i="9"/>
  <c r="H63" i="9"/>
  <c r="G63" i="9"/>
  <c r="F63" i="9"/>
  <c r="E63" i="9"/>
  <c r="B63" i="9" s="1"/>
  <c r="H62" i="9"/>
  <c r="E62" i="9" s="1"/>
  <c r="G62" i="9"/>
  <c r="F62" i="9"/>
  <c r="H61" i="9"/>
  <c r="G61" i="9"/>
  <c r="E61" i="9" s="1"/>
  <c r="B61" i="9" s="1"/>
  <c r="F61" i="9"/>
  <c r="H60" i="9"/>
  <c r="G60" i="9"/>
  <c r="E60" i="9" s="1"/>
  <c r="B60" i="9" s="1"/>
  <c r="F60" i="9"/>
  <c r="H59" i="9"/>
  <c r="G59" i="9"/>
  <c r="F59" i="9"/>
  <c r="E59" i="9"/>
  <c r="B59" i="9" s="1"/>
  <c r="H58" i="9"/>
  <c r="E58" i="9" s="1"/>
  <c r="B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G46" i="9"/>
  <c r="F46" i="9"/>
  <c r="E46" i="9"/>
  <c r="H45" i="9"/>
  <c r="G45" i="9"/>
  <c r="E45" i="9" s="1"/>
  <c r="B45" i="9" s="1"/>
  <c r="F45" i="9"/>
  <c r="H44" i="9"/>
  <c r="G44" i="9"/>
  <c r="F44" i="9"/>
  <c r="H43" i="9"/>
  <c r="G43" i="9"/>
  <c r="F43" i="9"/>
  <c r="E43" i="9"/>
  <c r="B43" i="9" s="1"/>
  <c r="H42" i="9"/>
  <c r="G42" i="9"/>
  <c r="F42" i="9"/>
  <c r="E42" i="9"/>
  <c r="B42" i="9" s="1"/>
  <c r="H41" i="9"/>
  <c r="G41" i="9"/>
  <c r="E41" i="9" s="1"/>
  <c r="B41" i="9" s="1"/>
  <c r="F41" i="9"/>
  <c r="H40" i="9"/>
  <c r="G40" i="9"/>
  <c r="F40" i="9"/>
  <c r="H39" i="9"/>
  <c r="G39" i="9"/>
  <c r="F39" i="9"/>
  <c r="E39" i="9"/>
  <c r="B39" i="9" s="1"/>
  <c r="H38" i="9"/>
  <c r="E38" i="9" s="1"/>
  <c r="G38" i="9"/>
  <c r="F38" i="9"/>
  <c r="H37" i="9"/>
  <c r="G37" i="9"/>
  <c r="F37" i="9"/>
  <c r="H36" i="9"/>
  <c r="G36" i="9"/>
  <c r="F36" i="9"/>
  <c r="H35" i="9"/>
  <c r="E35" i="9" s="1"/>
  <c r="B35" i="9" s="1"/>
  <c r="G35" i="9"/>
  <c r="F35" i="9"/>
  <c r="H34" i="9"/>
  <c r="E34" i="9" s="1"/>
  <c r="G34" i="9"/>
  <c r="F34" i="9"/>
  <c r="H33" i="9"/>
  <c r="G33" i="9"/>
  <c r="E33" i="9" s="1"/>
  <c r="B33" i="9" s="1"/>
  <c r="F33" i="9"/>
  <c r="H32" i="9"/>
  <c r="G32" i="9"/>
  <c r="F32" i="9"/>
  <c r="H31" i="9"/>
  <c r="G31" i="9"/>
  <c r="F31" i="9"/>
  <c r="H30" i="9"/>
  <c r="G30" i="9"/>
  <c r="F30" i="9"/>
  <c r="E30" i="9"/>
  <c r="H29" i="9"/>
  <c r="G29" i="9"/>
  <c r="E29" i="9" s="1"/>
  <c r="B29" i="9" s="1"/>
  <c r="F29" i="9"/>
  <c r="H28" i="9"/>
  <c r="G28" i="9"/>
  <c r="F28" i="9"/>
  <c r="H27" i="9"/>
  <c r="G27" i="9"/>
  <c r="F27" i="9"/>
  <c r="E27" i="9"/>
  <c r="B27" i="9" s="1"/>
  <c r="H26" i="9"/>
  <c r="E26" i="9" s="1"/>
  <c r="B26" i="9" s="1"/>
  <c r="G26" i="9"/>
  <c r="F26" i="9"/>
  <c r="H25" i="9"/>
  <c r="G25" i="9"/>
  <c r="F25" i="9"/>
  <c r="F24" i="9"/>
  <c r="F4" i="9"/>
  <c r="O3" i="9"/>
  <c r="G296" i="9" s="1"/>
  <c r="E296" i="9" s="1"/>
  <c r="B296" i="9" s="1"/>
  <c r="I3" i="9"/>
  <c r="G205" i="9" s="1"/>
  <c r="E205" i="9" s="1"/>
  <c r="B205" i="9" s="1"/>
  <c r="H3" i="9"/>
  <c r="G3" i="9"/>
  <c r="D104" i="8"/>
  <c r="D97" i="8"/>
  <c r="D92" i="8"/>
  <c r="D87" i="8"/>
  <c r="D82" i="8"/>
  <c r="D77" i="8"/>
  <c r="D72" i="8"/>
  <c r="D67" i="8"/>
  <c r="D62" i="8"/>
  <c r="D51" i="8" s="1"/>
  <c r="D57" i="8"/>
  <c r="D52" i="8"/>
  <c r="D46" i="8"/>
  <c r="D45" i="8" s="1"/>
  <c r="I40" i="3" s="1"/>
  <c r="D37" i="8"/>
  <c r="D27" i="8"/>
  <c r="D25" i="8" s="1"/>
  <c r="D18" i="8"/>
  <c r="D8" i="8"/>
  <c r="D6" i="8" s="1"/>
  <c r="C1583" i="1" s="1"/>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D255" i="5" s="1"/>
  <c r="F259" i="5"/>
  <c r="F258" i="5"/>
  <c r="F257" i="5"/>
  <c r="F256" i="5"/>
  <c r="E256" i="5"/>
  <c r="D256" i="5"/>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0" i="5"/>
  <c r="F169" i="5"/>
  <c r="F168" i="5"/>
  <c r="F167" i="5"/>
  <c r="F166" i="5"/>
  <c r="E165" i="5"/>
  <c r="D1170" i="1" s="1"/>
  <c r="H1170" i="1" s="1"/>
  <c r="D165" i="5"/>
  <c r="F164" i="5"/>
  <c r="F163" i="5"/>
  <c r="F162" i="5"/>
  <c r="F161" i="5"/>
  <c r="F160" i="5"/>
  <c r="F159" i="5"/>
  <c r="F158" i="5"/>
  <c r="F157" i="5"/>
  <c r="F156" i="5"/>
  <c r="F155" i="5"/>
  <c r="F154" i="5"/>
  <c r="F153" i="5"/>
  <c r="F152" i="5"/>
  <c r="F151" i="5"/>
  <c r="F150" i="5"/>
  <c r="E150" i="5"/>
  <c r="D1155" i="1" s="1"/>
  <c r="H1155" i="1" s="1"/>
  <c r="D150" i="5"/>
  <c r="D147" i="5"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D537" i="4"/>
  <c r="D536" i="4"/>
  <c r="F536"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E427" i="4"/>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F314" i="4"/>
  <c r="E314" i="4"/>
  <c r="E309"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C1683" i="1"/>
  <c r="H1683" i="1" s="1"/>
  <c r="H1682" i="1"/>
  <c r="G1682" i="1"/>
  <c r="C1682" i="1"/>
  <c r="C1681" i="1"/>
  <c r="H1681" i="1" s="1"/>
  <c r="H1680" i="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G1670" i="1"/>
  <c r="C1670" i="1"/>
  <c r="H1670" i="1" s="1"/>
  <c r="G1669" i="1"/>
  <c r="C1669" i="1"/>
  <c r="H1669" i="1" s="1"/>
  <c r="H1668" i="1"/>
  <c r="C1668" i="1"/>
  <c r="G1668" i="1" s="1"/>
  <c r="H1667" i="1"/>
  <c r="G1667" i="1"/>
  <c r="C1667" i="1"/>
  <c r="H1666" i="1"/>
  <c r="G1666" i="1"/>
  <c r="C1666" i="1"/>
  <c r="G1665" i="1"/>
  <c r="C1665" i="1"/>
  <c r="H1665" i="1" s="1"/>
  <c r="H1664" i="1"/>
  <c r="C1664" i="1"/>
  <c r="G1664" i="1" s="1"/>
  <c r="H1663" i="1"/>
  <c r="G1663" i="1"/>
  <c r="C1663" i="1"/>
  <c r="G1662" i="1"/>
  <c r="C1662" i="1"/>
  <c r="H1662" i="1" s="1"/>
  <c r="G1661" i="1"/>
  <c r="C1661" i="1"/>
  <c r="H1661" i="1" s="1"/>
  <c r="H1660" i="1"/>
  <c r="C1660" i="1"/>
  <c r="G1660" i="1" s="1"/>
  <c r="H1659" i="1"/>
  <c r="G1659" i="1"/>
  <c r="C1659" i="1"/>
  <c r="H1658" i="1"/>
  <c r="G1658" i="1"/>
  <c r="C1658" i="1"/>
  <c r="G1657" i="1"/>
  <c r="C1657" i="1"/>
  <c r="H1657" i="1" s="1"/>
  <c r="H1656" i="1"/>
  <c r="C1656" i="1"/>
  <c r="G1656" i="1" s="1"/>
  <c r="H1655" i="1"/>
  <c r="G1655" i="1"/>
  <c r="C1655" i="1"/>
  <c r="C1654" i="1"/>
  <c r="H1654" i="1" s="1"/>
  <c r="G1653" i="1"/>
  <c r="C1653" i="1"/>
  <c r="H1653" i="1" s="1"/>
  <c r="H1652" i="1"/>
  <c r="C1652" i="1"/>
  <c r="G1652" i="1" s="1"/>
  <c r="H1651" i="1"/>
  <c r="G1651" i="1"/>
  <c r="C1651" i="1"/>
  <c r="H1650" i="1"/>
  <c r="G1650" i="1"/>
  <c r="C1650" i="1"/>
  <c r="C1649" i="1"/>
  <c r="H1649" i="1" s="1"/>
  <c r="H1648" i="1"/>
  <c r="C1648" i="1"/>
  <c r="G1648" i="1" s="1"/>
  <c r="H1647" i="1"/>
  <c r="G1647" i="1"/>
  <c r="C1647" i="1"/>
  <c r="C1646" i="1"/>
  <c r="H1646" i="1" s="1"/>
  <c r="G1645" i="1"/>
  <c r="C1645" i="1"/>
  <c r="H1645" i="1" s="1"/>
  <c r="C1644" i="1"/>
  <c r="G1644" i="1" s="1"/>
  <c r="H1643" i="1"/>
  <c r="G1643" i="1"/>
  <c r="C1643" i="1"/>
  <c r="H1642" i="1"/>
  <c r="G1642" i="1"/>
  <c r="C1642" i="1"/>
  <c r="C1641" i="1"/>
  <c r="H1641" i="1" s="1"/>
  <c r="H1640" i="1"/>
  <c r="C1640" i="1"/>
  <c r="G1640" i="1" s="1"/>
  <c r="H1639" i="1"/>
  <c r="G1639" i="1"/>
  <c r="C1639" i="1"/>
  <c r="C1638" i="1"/>
  <c r="G1638" i="1" s="1"/>
  <c r="C1637" i="1"/>
  <c r="H1637" i="1" s="1"/>
  <c r="H1636" i="1"/>
  <c r="C1636" i="1"/>
  <c r="G1636" i="1" s="1"/>
  <c r="H1635" i="1"/>
  <c r="G1635" i="1"/>
  <c r="C1635" i="1"/>
  <c r="G1634" i="1"/>
  <c r="C1634" i="1"/>
  <c r="H1634" i="1" s="1"/>
  <c r="C1633" i="1"/>
  <c r="H1633" i="1" s="1"/>
  <c r="H1632" i="1"/>
  <c r="C1632" i="1"/>
  <c r="G1632" i="1" s="1"/>
  <c r="H1631" i="1"/>
  <c r="G1631" i="1"/>
  <c r="C1631" i="1"/>
  <c r="G1630" i="1"/>
  <c r="C1630" i="1"/>
  <c r="H1630" i="1" s="1"/>
  <c r="C1629" i="1"/>
  <c r="H1629" i="1" s="1"/>
  <c r="H1628" i="1"/>
  <c r="C1628" i="1"/>
  <c r="G1628" i="1" s="1"/>
  <c r="H1627" i="1"/>
  <c r="G1627" i="1"/>
  <c r="C1627" i="1"/>
  <c r="G1626" i="1"/>
  <c r="C1626" i="1"/>
  <c r="H1626" i="1" s="1"/>
  <c r="C1625" i="1"/>
  <c r="H1625" i="1" s="1"/>
  <c r="H1624" i="1"/>
  <c r="C1624" i="1"/>
  <c r="G1624" i="1" s="1"/>
  <c r="H1623" i="1"/>
  <c r="G1623" i="1"/>
  <c r="C1623" i="1"/>
  <c r="G1622" i="1"/>
  <c r="C1622" i="1"/>
  <c r="H1622" i="1" s="1"/>
  <c r="C1620" i="1"/>
  <c r="G1620" i="1" s="1"/>
  <c r="H1619" i="1"/>
  <c r="G1619" i="1"/>
  <c r="C1619" i="1"/>
  <c r="G1618" i="1"/>
  <c r="C1618" i="1"/>
  <c r="H1618" i="1" s="1"/>
  <c r="C1617" i="1"/>
  <c r="H1617" i="1" s="1"/>
  <c r="H1616" i="1"/>
  <c r="C1616" i="1"/>
  <c r="G1616" i="1" s="1"/>
  <c r="H1615" i="1"/>
  <c r="G1615" i="1"/>
  <c r="C1615" i="1"/>
  <c r="G1614" i="1"/>
  <c r="C1614" i="1"/>
  <c r="H1614" i="1" s="1"/>
  <c r="C1613" i="1"/>
  <c r="H1613" i="1" s="1"/>
  <c r="C1612" i="1"/>
  <c r="G1612" i="1" s="1"/>
  <c r="H1611" i="1"/>
  <c r="G1611" i="1"/>
  <c r="C1611" i="1"/>
  <c r="C1610" i="1"/>
  <c r="H1610" i="1" s="1"/>
  <c r="C1609" i="1"/>
  <c r="H1609" i="1" s="1"/>
  <c r="H1608" i="1"/>
  <c r="C1608" i="1"/>
  <c r="G1608" i="1" s="1"/>
  <c r="C1607" i="1"/>
  <c r="H1607" i="1" s="1"/>
  <c r="G1606" i="1"/>
  <c r="C1606" i="1"/>
  <c r="H1606" i="1" s="1"/>
  <c r="C1605" i="1"/>
  <c r="H1605" i="1" s="1"/>
  <c r="C1604" i="1"/>
  <c r="G1604" i="1" s="1"/>
  <c r="H1603" i="1"/>
  <c r="G1603" i="1"/>
  <c r="C1603" i="1"/>
  <c r="C1602" i="1"/>
  <c r="H1602" i="1" s="1"/>
  <c r="C1601" i="1"/>
  <c r="H1601" i="1" s="1"/>
  <c r="H1600" i="1"/>
  <c r="C1600" i="1"/>
  <c r="G1600" i="1" s="1"/>
  <c r="H1599" i="1"/>
  <c r="G1599" i="1"/>
  <c r="C1599" i="1"/>
  <c r="G1598" i="1"/>
  <c r="C1598" i="1"/>
  <c r="H1598" i="1" s="1"/>
  <c r="C1597" i="1"/>
  <c r="H1597" i="1" s="1"/>
  <c r="H1596" i="1"/>
  <c r="C1596" i="1"/>
  <c r="G1596" i="1" s="1"/>
  <c r="H1595" i="1"/>
  <c r="G1595" i="1"/>
  <c r="C1595" i="1"/>
  <c r="C1594" i="1"/>
  <c r="H1594" i="1" s="1"/>
  <c r="C1593" i="1"/>
  <c r="H1593" i="1" s="1"/>
  <c r="H1592" i="1"/>
  <c r="C1592" i="1"/>
  <c r="G1592" i="1" s="1"/>
  <c r="H1591" i="1"/>
  <c r="G1591" i="1"/>
  <c r="C1591" i="1"/>
  <c r="G1590" i="1"/>
  <c r="C1590" i="1"/>
  <c r="H1590" i="1" s="1"/>
  <c r="C1589" i="1"/>
  <c r="H1589" i="1" s="1"/>
  <c r="C1588" i="1"/>
  <c r="G1588" i="1" s="1"/>
  <c r="H1587" i="1"/>
  <c r="G1587" i="1"/>
  <c r="C1587" i="1"/>
  <c r="C1586" i="1"/>
  <c r="H1586" i="1" s="1"/>
  <c r="H1584" i="1"/>
  <c r="C1584" i="1"/>
  <c r="G1584" i="1" s="1"/>
  <c r="G1582" i="1"/>
  <c r="C1582" i="1"/>
  <c r="H1581" i="1"/>
  <c r="G1581" i="1"/>
  <c r="I1581" i="1" s="1"/>
  <c r="D1581" i="1"/>
  <c r="C1581" i="1"/>
  <c r="J1581" i="1" s="1"/>
  <c r="D1580" i="1"/>
  <c r="J1580" i="1" s="1"/>
  <c r="C1580" i="1"/>
  <c r="H1580" i="1" s="1"/>
  <c r="H1579" i="1"/>
  <c r="G1579" i="1"/>
  <c r="I1579" i="1" s="1"/>
  <c r="D1579" i="1"/>
  <c r="C1579" i="1"/>
  <c r="J1579" i="1" s="1"/>
  <c r="D1578" i="1"/>
  <c r="J1578" i="1" s="1"/>
  <c r="C1578" i="1"/>
  <c r="H1578" i="1" s="1"/>
  <c r="D1577" i="1"/>
  <c r="C1577" i="1"/>
  <c r="H1577" i="1" s="1"/>
  <c r="H1576" i="1"/>
  <c r="G1576" i="1"/>
  <c r="I1576" i="1" s="1"/>
  <c r="D1576" i="1"/>
  <c r="C1576" i="1"/>
  <c r="J1576" i="1" s="1"/>
  <c r="D1575" i="1"/>
  <c r="J1575" i="1" s="1"/>
  <c r="C1575" i="1"/>
  <c r="H1575" i="1" s="1"/>
  <c r="H1574" i="1"/>
  <c r="G1574" i="1"/>
  <c r="I1574" i="1" s="1"/>
  <c r="D1574" i="1"/>
  <c r="C1574" i="1"/>
  <c r="J1574" i="1" s="1"/>
  <c r="D1573" i="1"/>
  <c r="J1573" i="1" s="1"/>
  <c r="C1573" i="1"/>
  <c r="H1573" i="1" s="1"/>
  <c r="D1572" i="1"/>
  <c r="C1572" i="1"/>
  <c r="H1572" i="1" s="1"/>
  <c r="D1571" i="1"/>
  <c r="C1571" i="1"/>
  <c r="H1571" i="1" s="1"/>
  <c r="H1570" i="1"/>
  <c r="G1570" i="1"/>
  <c r="I1570" i="1" s="1"/>
  <c r="D1570" i="1"/>
  <c r="C1570" i="1"/>
  <c r="J1570" i="1" s="1"/>
  <c r="D1569" i="1"/>
  <c r="J1569" i="1" s="1"/>
  <c r="C1569" i="1"/>
  <c r="H1569" i="1" s="1"/>
  <c r="H1568" i="1"/>
  <c r="G1568" i="1"/>
  <c r="I1568" i="1" s="1"/>
  <c r="D1568" i="1"/>
  <c r="C1568" i="1"/>
  <c r="J1568" i="1" s="1"/>
  <c r="D1567" i="1"/>
  <c r="J1567" i="1" s="1"/>
  <c r="C1567" i="1"/>
  <c r="H1567" i="1" s="1"/>
  <c r="H1566" i="1"/>
  <c r="G1566" i="1"/>
  <c r="I1566" i="1" s="1"/>
  <c r="D1566" i="1"/>
  <c r="C1566" i="1"/>
  <c r="J1566" i="1" s="1"/>
  <c r="D1565" i="1"/>
  <c r="J1565" i="1" s="1"/>
  <c r="C1565" i="1"/>
  <c r="H1565" i="1" s="1"/>
  <c r="H1564" i="1"/>
  <c r="G1564" i="1"/>
  <c r="I1564" i="1" s="1"/>
  <c r="D1564" i="1"/>
  <c r="C1564" i="1"/>
  <c r="J1564" i="1" s="1"/>
  <c r="H1563" i="1"/>
  <c r="G1563" i="1"/>
  <c r="D1563" i="1"/>
  <c r="C1563" i="1"/>
  <c r="D1562" i="1"/>
  <c r="J1562" i="1" s="1"/>
  <c r="C1562" i="1"/>
  <c r="H1562" i="1" s="1"/>
  <c r="H1561" i="1"/>
  <c r="G1561" i="1"/>
  <c r="I1561" i="1" s="1"/>
  <c r="D1561" i="1"/>
  <c r="C1561" i="1"/>
  <c r="J1561" i="1" s="1"/>
  <c r="D1560" i="1"/>
  <c r="J1560" i="1" s="1"/>
  <c r="C1560" i="1"/>
  <c r="H1559" i="1"/>
  <c r="G1559" i="1"/>
  <c r="D1559" i="1"/>
  <c r="C1559" i="1"/>
  <c r="J1559" i="1" s="1"/>
  <c r="J1558" i="1"/>
  <c r="D1558" i="1"/>
  <c r="C1558" i="1"/>
  <c r="H1558" i="1" s="1"/>
  <c r="H1557" i="1"/>
  <c r="D1557" i="1"/>
  <c r="C1557" i="1"/>
  <c r="J1557" i="1" s="1"/>
  <c r="D1556" i="1"/>
  <c r="H1556" i="1" s="1"/>
  <c r="C1556" i="1"/>
  <c r="D1554" i="1"/>
  <c r="J1554" i="1" s="1"/>
  <c r="C1554" i="1"/>
  <c r="H1553" i="1"/>
  <c r="G1553" i="1"/>
  <c r="D1553" i="1"/>
  <c r="C1553" i="1"/>
  <c r="J1553" i="1" s="1"/>
  <c r="J1552" i="1"/>
  <c r="D1552" i="1"/>
  <c r="C1552" i="1"/>
  <c r="H1552" i="1" s="1"/>
  <c r="H1551" i="1"/>
  <c r="G1551" i="1"/>
  <c r="I1551" i="1" s="1"/>
  <c r="D1551" i="1"/>
  <c r="C1551" i="1"/>
  <c r="J1551" i="1" s="1"/>
  <c r="D1550" i="1"/>
  <c r="J1550" i="1" s="1"/>
  <c r="C1550" i="1"/>
  <c r="H1549" i="1"/>
  <c r="G1549" i="1"/>
  <c r="D1549" i="1"/>
  <c r="C1549" i="1"/>
  <c r="J1549" i="1" s="1"/>
  <c r="D1548" i="1"/>
  <c r="J1548" i="1" s="1"/>
  <c r="C1548" i="1"/>
  <c r="G1547" i="1"/>
  <c r="D1547" i="1"/>
  <c r="H1547" i="1" s="1"/>
  <c r="C1547" i="1"/>
  <c r="J1547" i="1" s="1"/>
  <c r="D1546" i="1"/>
  <c r="C1546" i="1"/>
  <c r="J1545" i="1"/>
  <c r="G1545" i="1"/>
  <c r="I1545" i="1" s="1"/>
  <c r="D1545" i="1"/>
  <c r="H1545" i="1" s="1"/>
  <c r="C1545" i="1"/>
  <c r="D1544" i="1"/>
  <c r="C1544" i="1"/>
  <c r="J1543" i="1"/>
  <c r="G1543" i="1"/>
  <c r="I1543" i="1" s="1"/>
  <c r="D1543" i="1"/>
  <c r="H1543" i="1" s="1"/>
  <c r="C1543" i="1"/>
  <c r="D1542" i="1"/>
  <c r="C1542" i="1"/>
  <c r="D1541" i="1"/>
  <c r="C1541" i="1"/>
  <c r="D1540" i="1"/>
  <c r="C1540" i="1"/>
  <c r="D1539" i="1"/>
  <c r="H1539"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D1524" i="1"/>
  <c r="G1524" i="1" s="1"/>
  <c r="C1524" i="1"/>
  <c r="H1523" i="1"/>
  <c r="D1523" i="1"/>
  <c r="G1523" i="1" s="1"/>
  <c r="C1523" i="1"/>
  <c r="H1522" i="1"/>
  <c r="D1522" i="1"/>
  <c r="G1522" i="1" s="1"/>
  <c r="C1522" i="1"/>
  <c r="H1521" i="1"/>
  <c r="D1521" i="1"/>
  <c r="G1521" i="1" s="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G1509" i="1"/>
  <c r="D1509" i="1"/>
  <c r="H1509" i="1" s="1"/>
  <c r="C1509" i="1"/>
  <c r="G1508" i="1"/>
  <c r="D1508" i="1"/>
  <c r="H1508" i="1" s="1"/>
  <c r="C1508" i="1"/>
  <c r="G1507" i="1"/>
  <c r="D1507" i="1"/>
  <c r="H1507" i="1" s="1"/>
  <c r="C1507" i="1"/>
  <c r="G1506" i="1"/>
  <c r="D1506" i="1"/>
  <c r="H1506" i="1" s="1"/>
  <c r="C1506" i="1"/>
  <c r="G1505" i="1"/>
  <c r="D1505" i="1"/>
  <c r="H1505" i="1" s="1"/>
  <c r="C1505" i="1"/>
  <c r="G1504" i="1"/>
  <c r="D1504" i="1"/>
  <c r="H1504" i="1" s="1"/>
  <c r="C1504" i="1"/>
  <c r="G1503" i="1"/>
  <c r="D1503" i="1"/>
  <c r="H1503" i="1" s="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G1495" i="1"/>
  <c r="D1495" i="1"/>
  <c r="H1495" i="1" s="1"/>
  <c r="C1495" i="1"/>
  <c r="G1494" i="1"/>
  <c r="D1494" i="1"/>
  <c r="H1494" i="1" s="1"/>
  <c r="C1494" i="1"/>
  <c r="G1493" i="1"/>
  <c r="D1493" i="1"/>
  <c r="H1493" i="1" s="1"/>
  <c r="C1493" i="1"/>
  <c r="G1492" i="1"/>
  <c r="D1492" i="1"/>
  <c r="H1492" i="1" s="1"/>
  <c r="C1492" i="1"/>
  <c r="G1491" i="1"/>
  <c r="D1491" i="1"/>
  <c r="H1491" i="1" s="1"/>
  <c r="C1491" i="1"/>
  <c r="G1490" i="1"/>
  <c r="D1490" i="1"/>
  <c r="H1490" i="1" s="1"/>
  <c r="C1490" i="1"/>
  <c r="G1489" i="1"/>
  <c r="D1489" i="1"/>
  <c r="H1489" i="1" s="1"/>
  <c r="C1489" i="1"/>
  <c r="G1488" i="1"/>
  <c r="D1488" i="1"/>
  <c r="H1488" i="1" s="1"/>
  <c r="C1488" i="1"/>
  <c r="G1487" i="1"/>
  <c r="D1487" i="1"/>
  <c r="H1487" i="1" s="1"/>
  <c r="C1487" i="1"/>
  <c r="G1486" i="1"/>
  <c r="D1486" i="1"/>
  <c r="H1486" i="1" s="1"/>
  <c r="C1486" i="1"/>
  <c r="G1485" i="1"/>
  <c r="D1485" i="1"/>
  <c r="H1485" i="1" s="1"/>
  <c r="C1485" i="1"/>
  <c r="G1484" i="1"/>
  <c r="D1484" i="1"/>
  <c r="H1484" i="1" s="1"/>
  <c r="C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G1347" i="1"/>
  <c r="D1347" i="1"/>
  <c r="H1347" i="1" s="1"/>
  <c r="C1347" i="1"/>
  <c r="D1346" i="1"/>
  <c r="H1346" i="1" s="1"/>
  <c r="C1346" i="1"/>
  <c r="G1345" i="1"/>
  <c r="D1345" i="1"/>
  <c r="H1345" i="1" s="1"/>
  <c r="C1345" i="1"/>
  <c r="G1344" i="1"/>
  <c r="D1344" i="1"/>
  <c r="H1344" i="1" s="1"/>
  <c r="C1344" i="1"/>
  <c r="G1343" i="1"/>
  <c r="D1343" i="1"/>
  <c r="H1343" i="1" s="1"/>
  <c r="C1343" i="1"/>
  <c r="D1342" i="1"/>
  <c r="H1342" i="1" s="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D1307" i="1"/>
  <c r="C1307" i="1"/>
  <c r="H1307" i="1" s="1"/>
  <c r="H1306" i="1"/>
  <c r="G1306" i="1"/>
  <c r="D1306" i="1"/>
  <c r="C1306" i="1"/>
  <c r="D1305" i="1"/>
  <c r="G1305" i="1" s="1"/>
  <c r="C1305" i="1"/>
  <c r="H1304" i="1"/>
  <c r="G1304" i="1"/>
  <c r="D1304" i="1"/>
  <c r="C1304" i="1"/>
  <c r="D1303" i="1"/>
  <c r="H1303" i="1" s="1"/>
  <c r="C1303" i="1"/>
  <c r="G1302" i="1"/>
  <c r="D1302" i="1"/>
  <c r="H1302" i="1" s="1"/>
  <c r="C1302" i="1"/>
  <c r="G1301" i="1"/>
  <c r="D1301" i="1"/>
  <c r="H1301" i="1" s="1"/>
  <c r="C1301" i="1"/>
  <c r="D1299" i="1"/>
  <c r="H1299" i="1" s="1"/>
  <c r="C1299" i="1"/>
  <c r="G1298" i="1"/>
  <c r="D1298" i="1"/>
  <c r="C1298" i="1"/>
  <c r="D1297" i="1"/>
  <c r="C1297" i="1"/>
  <c r="D1296" i="1"/>
  <c r="C1296" i="1"/>
  <c r="G1296" i="1" s="1"/>
  <c r="D1295" i="1"/>
  <c r="C1295" i="1"/>
  <c r="D1294" i="1"/>
  <c r="G1294" i="1" s="1"/>
  <c r="C1294" i="1"/>
  <c r="D1293" i="1"/>
  <c r="H1293" i="1" s="1"/>
  <c r="C1293" i="1"/>
  <c r="D1292" i="1"/>
  <c r="C1292" i="1"/>
  <c r="G1292" i="1" s="1"/>
  <c r="D1291" i="1"/>
  <c r="C1291" i="1"/>
  <c r="D1290" i="1"/>
  <c r="H1290" i="1" s="1"/>
  <c r="C1290" i="1"/>
  <c r="D1289" i="1"/>
  <c r="C1289" i="1"/>
  <c r="D1288" i="1"/>
  <c r="C1288" i="1"/>
  <c r="D1287" i="1"/>
  <c r="C1287" i="1"/>
  <c r="D1286" i="1"/>
  <c r="C1286" i="1"/>
  <c r="G1286" i="1" s="1"/>
  <c r="D1285" i="1"/>
  <c r="G1285" i="1" s="1"/>
  <c r="C1285" i="1"/>
  <c r="D1284" i="1"/>
  <c r="H1284" i="1" s="1"/>
  <c r="C1284" i="1"/>
  <c r="D1283" i="1"/>
  <c r="C1283" i="1"/>
  <c r="D1282" i="1"/>
  <c r="C1282" i="1"/>
  <c r="C1281" i="1"/>
  <c r="D1280" i="1"/>
  <c r="C1280" i="1"/>
  <c r="G1280" i="1" s="1"/>
  <c r="D1279" i="1"/>
  <c r="C1279" i="1"/>
  <c r="C1278" i="1"/>
  <c r="D1277" i="1"/>
  <c r="C1277" i="1"/>
  <c r="G1277" i="1" s="1"/>
  <c r="D1276" i="1"/>
  <c r="C1276" i="1"/>
  <c r="G1276" i="1" s="1"/>
  <c r="D1275" i="1"/>
  <c r="C1275" i="1"/>
  <c r="G1275" i="1" s="1"/>
  <c r="D1274" i="1"/>
  <c r="C1274" i="1"/>
  <c r="G1274" i="1" s="1"/>
  <c r="D1273" i="1"/>
  <c r="C1273" i="1"/>
  <c r="G1273" i="1" s="1"/>
  <c r="D1272" i="1"/>
  <c r="H1272" i="1" s="1"/>
  <c r="C1272" i="1"/>
  <c r="D1271" i="1"/>
  <c r="C1271" i="1"/>
  <c r="G1271" i="1" s="1"/>
  <c r="D1270" i="1"/>
  <c r="C1270" i="1"/>
  <c r="D1269" i="1"/>
  <c r="C1269" i="1"/>
  <c r="D1268" i="1"/>
  <c r="C1268" i="1"/>
  <c r="G1267" i="1"/>
  <c r="D1267" i="1"/>
  <c r="H1267" i="1" s="1"/>
  <c r="C1267" i="1"/>
  <c r="D1266" i="1"/>
  <c r="H1266" i="1" s="1"/>
  <c r="C1266" i="1"/>
  <c r="D1265" i="1"/>
  <c r="C1265" i="1"/>
  <c r="D1264" i="1"/>
  <c r="C1264" i="1"/>
  <c r="D1263" i="1"/>
  <c r="H1263" i="1" s="1"/>
  <c r="C1263" i="1"/>
  <c r="D1262" i="1"/>
  <c r="H1262" i="1" s="1"/>
  <c r="C1262" i="1"/>
  <c r="D1261" i="1"/>
  <c r="H1261" i="1" s="1"/>
  <c r="C1261" i="1"/>
  <c r="D1260" i="1"/>
  <c r="H1260" i="1" s="1"/>
  <c r="C1260" i="1"/>
  <c r="C1259" i="1"/>
  <c r="D1258" i="1"/>
  <c r="H1258" i="1" s="1"/>
  <c r="C1258" i="1"/>
  <c r="D1257" i="1"/>
  <c r="H1257" i="1" s="1"/>
  <c r="C1257" i="1"/>
  <c r="D1256" i="1"/>
  <c r="H1256" i="1" s="1"/>
  <c r="C1256" i="1"/>
  <c r="G1254" i="1"/>
  <c r="D1254" i="1"/>
  <c r="H1254" i="1" s="1"/>
  <c r="C1254" i="1"/>
  <c r="G1253" i="1"/>
  <c r="D1253" i="1"/>
  <c r="H1253" i="1" s="1"/>
  <c r="C1253" i="1"/>
  <c r="C1252" i="1"/>
  <c r="D1251" i="1"/>
  <c r="H1251" i="1" s="1"/>
  <c r="C1251" i="1"/>
  <c r="G1250" i="1"/>
  <c r="D1250" i="1"/>
  <c r="H1250" i="1" s="1"/>
  <c r="C1250" i="1"/>
  <c r="D1249" i="1"/>
  <c r="H1249" i="1" s="1"/>
  <c r="C1249" i="1"/>
  <c r="G1248" i="1"/>
  <c r="D1248" i="1"/>
  <c r="H1248" i="1" s="1"/>
  <c r="C1248" i="1"/>
  <c r="D1247" i="1"/>
  <c r="H1247" i="1" s="1"/>
  <c r="C1247" i="1"/>
  <c r="G1246" i="1"/>
  <c r="D1246" i="1"/>
  <c r="H1246" i="1" s="1"/>
  <c r="C1246" i="1"/>
  <c r="D1245" i="1"/>
  <c r="H1245" i="1" s="1"/>
  <c r="C1245" i="1"/>
  <c r="G1244" i="1"/>
  <c r="D1244" i="1"/>
  <c r="H1244" i="1" s="1"/>
  <c r="C1244" i="1"/>
  <c r="D1243" i="1"/>
  <c r="H1243" i="1" s="1"/>
  <c r="C1243" i="1"/>
  <c r="D1242" i="1"/>
  <c r="H1242" i="1" s="1"/>
  <c r="C1242" i="1"/>
  <c r="D1241" i="1"/>
  <c r="H1241" i="1" s="1"/>
  <c r="C1241" i="1"/>
  <c r="G1240" i="1"/>
  <c r="D1240" i="1"/>
  <c r="H1240" i="1" s="1"/>
  <c r="C1240" i="1"/>
  <c r="D1239" i="1"/>
  <c r="H1239" i="1" s="1"/>
  <c r="C1239" i="1"/>
  <c r="D1238" i="1"/>
  <c r="H1238" i="1" s="1"/>
  <c r="C1238" i="1"/>
  <c r="G1237" i="1"/>
  <c r="D1237" i="1"/>
  <c r="H1237" i="1" s="1"/>
  <c r="C1237" i="1"/>
  <c r="G1236" i="1"/>
  <c r="D1236" i="1"/>
  <c r="H1236" i="1" s="1"/>
  <c r="C1236" i="1"/>
  <c r="D1235" i="1"/>
  <c r="H1235" i="1" s="1"/>
  <c r="C1235" i="1"/>
  <c r="D1234" i="1"/>
  <c r="H1234" i="1" s="1"/>
  <c r="C1234" i="1"/>
  <c r="G1233" i="1"/>
  <c r="D1233" i="1"/>
  <c r="H1233" i="1" s="1"/>
  <c r="C1233" i="1"/>
  <c r="G1232" i="1"/>
  <c r="D1232" i="1"/>
  <c r="H1232" i="1" s="1"/>
  <c r="C1232" i="1"/>
  <c r="D1231" i="1"/>
  <c r="H1231" i="1" s="1"/>
  <c r="C1231" i="1"/>
  <c r="D1230" i="1"/>
  <c r="H1230" i="1" s="1"/>
  <c r="C1230" i="1"/>
  <c r="G1229" i="1"/>
  <c r="D1229" i="1"/>
  <c r="H1229" i="1" s="1"/>
  <c r="C1229" i="1"/>
  <c r="D1228" i="1"/>
  <c r="H1228" i="1" s="1"/>
  <c r="C1228" i="1"/>
  <c r="D1227" i="1"/>
  <c r="H1227" i="1" s="1"/>
  <c r="C1227" i="1"/>
  <c r="D1226" i="1"/>
  <c r="H1226" i="1" s="1"/>
  <c r="C1226" i="1"/>
  <c r="D1225" i="1"/>
  <c r="H1225" i="1" s="1"/>
  <c r="C1225" i="1"/>
  <c r="C1224" i="1"/>
  <c r="D1222" i="1"/>
  <c r="H1222" i="1" s="1"/>
  <c r="C1222" i="1"/>
  <c r="D1221" i="1"/>
  <c r="H1221" i="1" s="1"/>
  <c r="C1221" i="1"/>
  <c r="G1220" i="1"/>
  <c r="D1220" i="1"/>
  <c r="H1220" i="1" s="1"/>
  <c r="C1220" i="1"/>
  <c r="D1219" i="1"/>
  <c r="H1219" i="1" s="1"/>
  <c r="C1219" i="1"/>
  <c r="D1218" i="1"/>
  <c r="H1218" i="1" s="1"/>
  <c r="C1218" i="1"/>
  <c r="D1217" i="1"/>
  <c r="H1217" i="1" s="1"/>
  <c r="C1217" i="1"/>
  <c r="D1216" i="1"/>
  <c r="H1216" i="1" s="1"/>
  <c r="C1216" i="1"/>
  <c r="D1215" i="1"/>
  <c r="H1215" i="1" s="1"/>
  <c r="C1215" i="1"/>
  <c r="G1214" i="1"/>
  <c r="D1214" i="1"/>
  <c r="H1214" i="1" s="1"/>
  <c r="C1214" i="1"/>
  <c r="G1213" i="1"/>
  <c r="D1213" i="1"/>
  <c r="H1213" i="1" s="1"/>
  <c r="C1213" i="1"/>
  <c r="D1212" i="1"/>
  <c r="H1212" i="1" s="1"/>
  <c r="C1212" i="1"/>
  <c r="G1211" i="1"/>
  <c r="D1211" i="1"/>
  <c r="H1211" i="1" s="1"/>
  <c r="C1211" i="1"/>
  <c r="G1210" i="1"/>
  <c r="D1210" i="1"/>
  <c r="H1210" i="1" s="1"/>
  <c r="C1210" i="1"/>
  <c r="G1209" i="1"/>
  <c r="D1209" i="1"/>
  <c r="H1209" i="1" s="1"/>
  <c r="C1209" i="1"/>
  <c r="D1208" i="1"/>
  <c r="H1208" i="1" s="1"/>
  <c r="C1208" i="1"/>
  <c r="D1207" i="1"/>
  <c r="G1206" i="1"/>
  <c r="D1206" i="1"/>
  <c r="C1206" i="1"/>
  <c r="D1205" i="1"/>
  <c r="H1205" i="1" s="1"/>
  <c r="C1205" i="1"/>
  <c r="D1204" i="1"/>
  <c r="C1204" i="1"/>
  <c r="G1204" i="1" s="1"/>
  <c r="D1203" i="1"/>
  <c r="C1203" i="1"/>
  <c r="G1203" i="1" s="1"/>
  <c r="D1202" i="1"/>
  <c r="C1202" i="1"/>
  <c r="G1202" i="1" s="1"/>
  <c r="D1201" i="1"/>
  <c r="G1200" i="1"/>
  <c r="D1200" i="1"/>
  <c r="H1200" i="1" s="1"/>
  <c r="C1200" i="1"/>
  <c r="G1199" i="1"/>
  <c r="D1199" i="1"/>
  <c r="H1199" i="1" s="1"/>
  <c r="C1199" i="1"/>
  <c r="G1198" i="1"/>
  <c r="D1198" i="1"/>
  <c r="H1198" i="1" s="1"/>
  <c r="C1198" i="1"/>
  <c r="D1197" i="1"/>
  <c r="G1197" i="1" s="1"/>
  <c r="C1197" i="1"/>
  <c r="D1196" i="1"/>
  <c r="H1196" i="1" s="1"/>
  <c r="C1196" i="1"/>
  <c r="D1195" i="1"/>
  <c r="C1195" i="1"/>
  <c r="D1194" i="1"/>
  <c r="C1194" i="1"/>
  <c r="G1194" i="1" s="1"/>
  <c r="D1193" i="1"/>
  <c r="G1193" i="1" s="1"/>
  <c r="C1193" i="1"/>
  <c r="G1192" i="1"/>
  <c r="D1192" i="1"/>
  <c r="H1192" i="1" s="1"/>
  <c r="C1192" i="1"/>
  <c r="D1191" i="1"/>
  <c r="C1191" i="1"/>
  <c r="D1190" i="1"/>
  <c r="C1190" i="1"/>
  <c r="D1189" i="1"/>
  <c r="H1189" i="1" s="1"/>
  <c r="C1189" i="1"/>
  <c r="D1188" i="1"/>
  <c r="H1188" i="1" s="1"/>
  <c r="C1188" i="1"/>
  <c r="G1187" i="1"/>
  <c r="D1187" i="1"/>
  <c r="H1187" i="1" s="1"/>
  <c r="C1187" i="1"/>
  <c r="D1186" i="1"/>
  <c r="H1186" i="1" s="1"/>
  <c r="C1186" i="1"/>
  <c r="D1185" i="1"/>
  <c r="H1185" i="1" s="1"/>
  <c r="C1185" i="1"/>
  <c r="D1184" i="1"/>
  <c r="H1184" i="1" s="1"/>
  <c r="C1184" i="1"/>
  <c r="D1183" i="1"/>
  <c r="H1183" i="1" s="1"/>
  <c r="C1183" i="1"/>
  <c r="G1179" i="1"/>
  <c r="D1179" i="1"/>
  <c r="H1179" i="1" s="1"/>
  <c r="C1179" i="1"/>
  <c r="D1178" i="1"/>
  <c r="H1178" i="1" s="1"/>
  <c r="C1178" i="1"/>
  <c r="D1177" i="1"/>
  <c r="H1177" i="1" s="1"/>
  <c r="C1177" i="1"/>
  <c r="D1176" i="1"/>
  <c r="H1176" i="1" s="1"/>
  <c r="C1176" i="1"/>
  <c r="G1175" i="1"/>
  <c r="D1175" i="1"/>
  <c r="H1175" i="1" s="1"/>
  <c r="C1175" i="1"/>
  <c r="G1174" i="1"/>
  <c r="D1174" i="1"/>
  <c r="H1174" i="1" s="1"/>
  <c r="C1174" i="1"/>
  <c r="G1173" i="1"/>
  <c r="D1173" i="1"/>
  <c r="H1173" i="1" s="1"/>
  <c r="C1173" i="1"/>
  <c r="G1172" i="1"/>
  <c r="D1172" i="1"/>
  <c r="H1172" i="1" s="1"/>
  <c r="C1172" i="1"/>
  <c r="D1171" i="1"/>
  <c r="H1171" i="1" s="1"/>
  <c r="C1171" i="1"/>
  <c r="C1170" i="1"/>
  <c r="D1169" i="1"/>
  <c r="H1169" i="1" s="1"/>
  <c r="C1169" i="1"/>
  <c r="G1168" i="1"/>
  <c r="D1168" i="1"/>
  <c r="H1168" i="1" s="1"/>
  <c r="C1168" i="1"/>
  <c r="D1167" i="1"/>
  <c r="H1167" i="1" s="1"/>
  <c r="C1167" i="1"/>
  <c r="G1166" i="1"/>
  <c r="D1166" i="1"/>
  <c r="H1166" i="1" s="1"/>
  <c r="C1166" i="1"/>
  <c r="D1165" i="1"/>
  <c r="H1165" i="1" s="1"/>
  <c r="C1165" i="1"/>
  <c r="G1164" i="1"/>
  <c r="D1164" i="1"/>
  <c r="H1164" i="1" s="1"/>
  <c r="C1164" i="1"/>
  <c r="D1163" i="1"/>
  <c r="H1163" i="1" s="1"/>
  <c r="C1163" i="1"/>
  <c r="G1162" i="1"/>
  <c r="D1162" i="1"/>
  <c r="H1162" i="1" s="1"/>
  <c r="C1162" i="1"/>
  <c r="D1161" i="1"/>
  <c r="H1161" i="1" s="1"/>
  <c r="C1161" i="1"/>
  <c r="D1160" i="1"/>
  <c r="H1160" i="1" s="1"/>
  <c r="C1160" i="1"/>
  <c r="D1159" i="1"/>
  <c r="H1159" i="1" s="1"/>
  <c r="C1159" i="1"/>
  <c r="D1158" i="1"/>
  <c r="H1158" i="1" s="1"/>
  <c r="C1158" i="1"/>
  <c r="G1157" i="1"/>
  <c r="D1157" i="1"/>
  <c r="H1157" i="1" s="1"/>
  <c r="C1157" i="1"/>
  <c r="G1156" i="1"/>
  <c r="D1156" i="1"/>
  <c r="H1156" i="1" s="1"/>
  <c r="C1156" i="1"/>
  <c r="C1155" i="1"/>
  <c r="G1154"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G1146" i="1"/>
  <c r="D1146" i="1"/>
  <c r="H1146" i="1" s="1"/>
  <c r="C1146" i="1"/>
  <c r="H1145" i="1"/>
  <c r="G1145" i="1"/>
  <c r="D1145" i="1"/>
  <c r="C1145" i="1"/>
  <c r="H1144" i="1"/>
  <c r="G1144" i="1"/>
  <c r="D1144" i="1"/>
  <c r="C1144" i="1"/>
  <c r="H1143" i="1"/>
  <c r="G1143" i="1"/>
  <c r="D1143" i="1"/>
  <c r="C1143" i="1"/>
  <c r="D1142" i="1"/>
  <c r="H1142" i="1" s="1"/>
  <c r="C1142" i="1"/>
  <c r="D1141" i="1"/>
  <c r="H1141" i="1" s="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D1126" i="1"/>
  <c r="H1126" i="1" s="1"/>
  <c r="C1126" i="1"/>
  <c r="D1125" i="1"/>
  <c r="H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G1095" i="1"/>
  <c r="D1095" i="1"/>
  <c r="H1095" i="1" s="1"/>
  <c r="C1095" i="1"/>
  <c r="C1094" i="1"/>
  <c r="H1092" i="1"/>
  <c r="D1092" i="1"/>
  <c r="G1092" i="1" s="1"/>
  <c r="C1092" i="1"/>
  <c r="H1091" i="1"/>
  <c r="D1091" i="1"/>
  <c r="G1091" i="1" s="1"/>
  <c r="C1091" i="1"/>
  <c r="H1090" i="1"/>
  <c r="G1090" i="1"/>
  <c r="D1090" i="1"/>
  <c r="C1090" i="1"/>
  <c r="H1089" i="1"/>
  <c r="D1089" i="1"/>
  <c r="G1089" i="1" s="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H1073" i="1"/>
  <c r="G1073" i="1"/>
  <c r="D1073" i="1"/>
  <c r="C1073" i="1"/>
  <c r="D1072" i="1"/>
  <c r="H1072" i="1" s="1"/>
  <c r="C1072" i="1"/>
  <c r="D1071" i="1"/>
  <c r="H1071" i="1" s="1"/>
  <c r="C1071" i="1"/>
  <c r="D1070" i="1"/>
  <c r="H1070" i="1" s="1"/>
  <c r="C1070" i="1"/>
  <c r="D1069" i="1"/>
  <c r="H1069" i="1" s="1"/>
  <c r="C1069" i="1"/>
  <c r="D1068" i="1"/>
  <c r="H1068" i="1" s="1"/>
  <c r="C1068" i="1"/>
  <c r="D1067" i="1"/>
  <c r="H1067" i="1" s="1"/>
  <c r="C1067" i="1"/>
  <c r="H1066" i="1"/>
  <c r="G1066" i="1"/>
  <c r="D1066" i="1"/>
  <c r="C1066" i="1"/>
  <c r="H1065" i="1"/>
  <c r="G1065" i="1"/>
  <c r="D1065" i="1"/>
  <c r="C1065" i="1"/>
  <c r="H1064" i="1"/>
  <c r="G1064" i="1"/>
  <c r="D1064" i="1"/>
  <c r="C1064" i="1"/>
  <c r="H1063" i="1"/>
  <c r="G1063" i="1"/>
  <c r="D1063" i="1"/>
  <c r="C1063" i="1"/>
  <c r="D1062" i="1"/>
  <c r="H1062" i="1" s="1"/>
  <c r="C1062" i="1"/>
  <c r="D1061" i="1"/>
  <c r="H1061" i="1" s="1"/>
  <c r="C1061" i="1"/>
  <c r="H1060" i="1"/>
  <c r="G1060" i="1"/>
  <c r="D1060" i="1"/>
  <c r="C1060" i="1"/>
  <c r="D1059" i="1"/>
  <c r="H1059" i="1" s="1"/>
  <c r="C1059" i="1"/>
  <c r="H1058" i="1"/>
  <c r="G1058" i="1"/>
  <c r="D1058" i="1"/>
  <c r="C1058" i="1"/>
  <c r="D1057" i="1"/>
  <c r="H1057" i="1" s="1"/>
  <c r="C1057" i="1"/>
  <c r="G1056" i="1"/>
  <c r="D1056" i="1"/>
  <c r="H1056" i="1" s="1"/>
  <c r="C1056" i="1"/>
  <c r="G1055" i="1"/>
  <c r="D1055" i="1"/>
  <c r="H1055" i="1" s="1"/>
  <c r="C1055" i="1"/>
  <c r="H1054" i="1"/>
  <c r="G1054" i="1"/>
  <c r="D1054" i="1"/>
  <c r="C1054" i="1"/>
  <c r="H1053" i="1"/>
  <c r="G1053" i="1"/>
  <c r="D1053" i="1"/>
  <c r="C1053" i="1"/>
  <c r="H1052" i="1"/>
  <c r="G1052" i="1"/>
  <c r="D1052" i="1"/>
  <c r="C1052" i="1"/>
  <c r="G1051" i="1"/>
  <c r="D1051" i="1"/>
  <c r="H1051" i="1" s="1"/>
  <c r="C1051" i="1"/>
  <c r="D1050" i="1"/>
  <c r="H1050" i="1" s="1"/>
  <c r="C1050" i="1"/>
  <c r="H1049" i="1"/>
  <c r="G1049" i="1"/>
  <c r="D1049" i="1"/>
  <c r="C1049" i="1"/>
  <c r="H1048" i="1"/>
  <c r="G1048" i="1"/>
  <c r="D1048" i="1"/>
  <c r="C1048" i="1"/>
  <c r="G1047" i="1"/>
  <c r="D1047" i="1"/>
  <c r="H1047" i="1" s="1"/>
  <c r="C1047" i="1"/>
  <c r="D1046" i="1"/>
  <c r="H1046" i="1" s="1"/>
  <c r="C1046" i="1"/>
  <c r="H1045" i="1"/>
  <c r="G1045" i="1"/>
  <c r="D1045" i="1"/>
  <c r="C1045" i="1"/>
  <c r="D1044" i="1"/>
  <c r="H1044" i="1" s="1"/>
  <c r="C1044" i="1"/>
  <c r="G1043" i="1"/>
  <c r="D1043" i="1"/>
  <c r="H1043" i="1" s="1"/>
  <c r="C1043" i="1"/>
  <c r="H1042" i="1"/>
  <c r="G1042" i="1"/>
  <c r="D1042" i="1"/>
  <c r="C1042" i="1"/>
  <c r="H1041" i="1"/>
  <c r="G1041" i="1"/>
  <c r="D1041" i="1"/>
  <c r="C1041" i="1"/>
  <c r="H1040" i="1"/>
  <c r="G1040" i="1"/>
  <c r="D1040" i="1"/>
  <c r="C1040" i="1"/>
  <c r="H1039" i="1"/>
  <c r="D1039" i="1"/>
  <c r="G1039" i="1" s="1"/>
  <c r="C1039" i="1"/>
  <c r="G1038" i="1"/>
  <c r="D1038" i="1"/>
  <c r="H1038" i="1" s="1"/>
  <c r="C1038" i="1"/>
  <c r="D1037" i="1"/>
  <c r="H1037" i="1" s="1"/>
  <c r="C1037" i="1"/>
  <c r="D1036" i="1"/>
  <c r="H1036" i="1" s="1"/>
  <c r="C1036" i="1"/>
  <c r="H1035" i="1"/>
  <c r="D1035" i="1"/>
  <c r="G1035" i="1" s="1"/>
  <c r="C1035" i="1"/>
  <c r="D1034" i="1"/>
  <c r="G1034" i="1" s="1"/>
  <c r="C1034" i="1"/>
  <c r="H1033" i="1"/>
  <c r="D1033" i="1"/>
  <c r="G1033" i="1" s="1"/>
  <c r="C1033" i="1"/>
  <c r="D1032" i="1"/>
  <c r="H1032" i="1" s="1"/>
  <c r="C1032" i="1"/>
  <c r="D1031" i="1"/>
  <c r="H1031" i="1" s="1"/>
  <c r="C1031" i="1"/>
  <c r="H1030" i="1"/>
  <c r="D1030" i="1"/>
  <c r="G1030" i="1" s="1"/>
  <c r="C1030" i="1"/>
  <c r="H1029" i="1"/>
  <c r="D1029" i="1"/>
  <c r="G1029" i="1" s="1"/>
  <c r="C1029" i="1"/>
  <c r="H1028" i="1"/>
  <c r="G1028" i="1"/>
  <c r="D1028" i="1"/>
  <c r="C1028" i="1"/>
  <c r="H1027" i="1"/>
  <c r="D1027" i="1"/>
  <c r="G1027" i="1" s="1"/>
  <c r="C1027" i="1"/>
  <c r="D1026" i="1"/>
  <c r="H1026" i="1" s="1"/>
  <c r="C1026" i="1"/>
  <c r="H1025" i="1"/>
  <c r="G1025" i="1"/>
  <c r="D1025" i="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H1016" i="1" s="1"/>
  <c r="C1016" i="1"/>
  <c r="D1015" i="1"/>
  <c r="H1015" i="1" s="1"/>
  <c r="C1015" i="1"/>
  <c r="H1014" i="1"/>
  <c r="G1014"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G730" i="1"/>
  <c r="D730" i="1"/>
  <c r="H730" i="1" s="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H649" i="1"/>
  <c r="D649" i="1"/>
  <c r="G649" i="1" s="1"/>
  <c r="C649" i="1"/>
  <c r="H648" i="1"/>
  <c r="D648" i="1"/>
  <c r="G648" i="1" s="1"/>
  <c r="C648" i="1"/>
  <c r="H647" i="1"/>
  <c r="G647" i="1"/>
  <c r="D647" i="1"/>
  <c r="C647" i="1"/>
  <c r="H646" i="1"/>
  <c r="G646" i="1"/>
  <c r="D646" i="1"/>
  <c r="C646" i="1"/>
  <c r="G645" i="1"/>
  <c r="D645" i="1"/>
  <c r="H645" i="1" s="1"/>
  <c r="C645" i="1"/>
  <c r="C642" i="1"/>
  <c r="C641"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D425" i="1"/>
  <c r="D423" i="1"/>
  <c r="H423" i="1" s="1"/>
  <c r="C423" i="1"/>
  <c r="C422" i="1"/>
  <c r="D421" i="1"/>
  <c r="H421" i="1" s="1"/>
  <c r="C421" i="1"/>
  <c r="D416" i="1"/>
  <c r="H416" i="1" s="1"/>
  <c r="C416" i="1"/>
  <c r="G415" i="1"/>
  <c r="D415" i="1"/>
  <c r="H415" i="1" s="1"/>
  <c r="C415" i="1"/>
  <c r="D414" i="1"/>
  <c r="H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D356"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G346" i="1"/>
  <c r="D346" i="1"/>
  <c r="H346" i="1" s="1"/>
  <c r="C346" i="1"/>
  <c r="G345" i="1"/>
  <c r="D345" i="1"/>
  <c r="H345" i="1" s="1"/>
  <c r="C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D337" i="1"/>
  <c r="H337" i="1" s="1"/>
  <c r="C337"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D318" i="1"/>
  <c r="H318" i="1" s="1"/>
  <c r="C318" i="1"/>
  <c r="D317" i="1"/>
  <c r="H317" i="1" s="1"/>
  <c r="C317" i="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4" i="1"/>
  <c r="D302" i="1"/>
  <c r="G302" i="1" s="1"/>
  <c r="C302" i="1"/>
  <c r="D301" i="1"/>
  <c r="G301" i="1" s="1"/>
  <c r="C301" i="1"/>
  <c r="H300" i="1"/>
  <c r="D300" i="1"/>
  <c r="G300" i="1" s="1"/>
  <c r="C300" i="1"/>
  <c r="H299" i="1"/>
  <c r="D299" i="1"/>
  <c r="G299" i="1" s="1"/>
  <c r="C299" i="1"/>
  <c r="D298" i="1"/>
  <c r="G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8" i="1"/>
  <c r="D268" i="1"/>
  <c r="G268" i="1" s="1"/>
  <c r="C268" i="1"/>
  <c r="H267" i="1"/>
  <c r="D267" i="1"/>
  <c r="G267" i="1" s="1"/>
  <c r="C267" i="1"/>
  <c r="H266" i="1"/>
  <c r="D266" i="1"/>
  <c r="G266" i="1" s="1"/>
  <c r="C266" i="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D195" i="1"/>
  <c r="G195" i="1" s="1"/>
  <c r="C195" i="1"/>
  <c r="H194" i="1"/>
  <c r="D194" i="1"/>
  <c r="G194" i="1" s="1"/>
  <c r="C194" i="1"/>
  <c r="G193" i="1"/>
  <c r="D193" i="1"/>
  <c r="H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D181" i="1"/>
  <c r="H181" i="1" s="1"/>
  <c r="C181" i="1"/>
  <c r="H180" i="1"/>
  <c r="G180" i="1"/>
  <c r="D180" i="1"/>
  <c r="C180" i="1"/>
  <c r="D179" i="1"/>
  <c r="H179" i="1" s="1"/>
  <c r="C179" i="1"/>
  <c r="H178" i="1"/>
  <c r="D178" i="1"/>
  <c r="G178" i="1" s="1"/>
  <c r="C178" i="1"/>
  <c r="H177" i="1"/>
  <c r="G177" i="1"/>
  <c r="D177" i="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C166" i="1"/>
  <c r="H165" i="1"/>
  <c r="G165" i="1"/>
  <c r="D165" i="1"/>
  <c r="C165" i="1"/>
  <c r="H164" i="1"/>
  <c r="D164" i="1"/>
  <c r="G164" i="1" s="1"/>
  <c r="C164" i="1"/>
  <c r="H163" i="1"/>
  <c r="G163" i="1"/>
  <c r="D163" i="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D155" i="1"/>
  <c r="H155" i="1" s="1"/>
  <c r="C155" i="1"/>
  <c r="H154" i="1"/>
  <c r="D154" i="1"/>
  <c r="G154" i="1" s="1"/>
  <c r="C154" i="1"/>
  <c r="H153" i="1"/>
  <c r="D153" i="1"/>
  <c r="G153" i="1" s="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H132" i="1"/>
  <c r="G132" i="1"/>
  <c r="D132" i="1"/>
  <c r="C132" i="1"/>
  <c r="H131" i="1"/>
  <c r="D131" i="1"/>
  <c r="G131" i="1" s="1"/>
  <c r="C131" i="1"/>
  <c r="C130" i="1"/>
  <c r="H129" i="1"/>
  <c r="G129" i="1"/>
  <c r="D129" i="1"/>
  <c r="C129" i="1"/>
  <c r="H128" i="1"/>
  <c r="G128" i="1"/>
  <c r="D128" i="1"/>
  <c r="C128" i="1"/>
  <c r="H127" i="1"/>
  <c r="D127" i="1"/>
  <c r="G127" i="1" s="1"/>
  <c r="C127" i="1"/>
  <c r="H126" i="1"/>
  <c r="D126" i="1"/>
  <c r="G126" i="1" s="1"/>
  <c r="C126" i="1"/>
  <c r="D125" i="1"/>
  <c r="G125" i="1" s="1"/>
  <c r="C125" i="1"/>
  <c r="H124" i="1"/>
  <c r="G124" i="1"/>
  <c r="D124" i="1"/>
  <c r="C124" i="1"/>
  <c r="H123" i="1"/>
  <c r="G123" i="1"/>
  <c r="D123" i="1"/>
  <c r="C123" i="1"/>
  <c r="H122" i="1"/>
  <c r="G122" i="1"/>
  <c r="D122" i="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305" i="1" l="1"/>
  <c r="E31" i="9"/>
  <c r="B31" i="9" s="1"/>
  <c r="F274" i="5"/>
  <c r="E311" i="9"/>
  <c r="B311" i="9" s="1"/>
  <c r="E324" i="9"/>
  <c r="B324" i="9" s="1"/>
  <c r="E37" i="9"/>
  <c r="B37" i="9" s="1"/>
  <c r="E322" i="9"/>
  <c r="B322" i="9" s="1"/>
  <c r="I34" i="3"/>
  <c r="D1555" i="1"/>
  <c r="G1556" i="1"/>
  <c r="E5" i="7"/>
  <c r="H34" i="3"/>
  <c r="C1555" i="1"/>
  <c r="D5" i="7"/>
  <c r="G1557" i="1"/>
  <c r="I1557" i="1" s="1"/>
  <c r="G1539" i="1"/>
  <c r="G1541" i="1"/>
  <c r="H1540" i="1"/>
  <c r="J1541" i="1"/>
  <c r="H1541" i="1"/>
  <c r="I1541" i="1" s="1"/>
  <c r="H1265" i="1"/>
  <c r="H1264" i="1"/>
  <c r="G1346" i="1"/>
  <c r="E327" i="9"/>
  <c r="B327" i="9" s="1"/>
  <c r="E331" i="9"/>
  <c r="B331" i="9" s="1"/>
  <c r="G1342" i="1"/>
  <c r="E335" i="9"/>
  <c r="B335" i="9" s="1"/>
  <c r="G1339" i="1"/>
  <c r="G1340" i="1"/>
  <c r="G1262" i="1"/>
  <c r="C1201" i="1"/>
  <c r="H1201" i="1" s="1"/>
  <c r="G1016" i="1"/>
  <c r="G1013" i="1"/>
  <c r="G1015" i="1"/>
  <c r="G1307" i="1"/>
  <c r="G1303" i="1"/>
  <c r="G1299" i="1"/>
  <c r="G1295" i="1"/>
  <c r="H1298" i="1"/>
  <c r="H1297" i="1"/>
  <c r="H1296" i="1"/>
  <c r="H1295" i="1"/>
  <c r="G1293" i="1"/>
  <c r="G1289" i="1"/>
  <c r="G1290" i="1"/>
  <c r="D1281" i="1"/>
  <c r="G1288" i="1"/>
  <c r="H1291" i="1"/>
  <c r="H1294" i="1"/>
  <c r="H1289" i="1"/>
  <c r="H1292" i="1"/>
  <c r="H1288" i="1"/>
  <c r="G1284" i="1"/>
  <c r="G1283" i="1"/>
  <c r="G1282" i="1"/>
  <c r="H1283" i="1"/>
  <c r="H1287" i="1"/>
  <c r="H1286" i="1"/>
  <c r="H1285" i="1"/>
  <c r="F277" i="5"/>
  <c r="H1282" i="1"/>
  <c r="H1281" i="1"/>
  <c r="G1279" i="1"/>
  <c r="H1280" i="1"/>
  <c r="H1279" i="1"/>
  <c r="H1278" i="1"/>
  <c r="G1270" i="1"/>
  <c r="G1272" i="1"/>
  <c r="H1276" i="1"/>
  <c r="G1268" i="1"/>
  <c r="G1269" i="1"/>
  <c r="H1273" i="1"/>
  <c r="H1277" i="1"/>
  <c r="H1271" i="1"/>
  <c r="H1275" i="1"/>
  <c r="H1270" i="1"/>
  <c r="H1274" i="1"/>
  <c r="H1268" i="1"/>
  <c r="H1269" i="1"/>
  <c r="G1263" i="1"/>
  <c r="G1258" i="1"/>
  <c r="H1252" i="1"/>
  <c r="G1252" i="1"/>
  <c r="E340" i="9"/>
  <c r="B340" i="9" s="1"/>
  <c r="G1245" i="1"/>
  <c r="G1249" i="1"/>
  <c r="E333" i="9"/>
  <c r="B333" i="9" s="1"/>
  <c r="G1243" i="1"/>
  <c r="G1247" i="1"/>
  <c r="G1241" i="1"/>
  <c r="G1242" i="1"/>
  <c r="G1228" i="1"/>
  <c r="G1227" i="1"/>
  <c r="G1231" i="1"/>
  <c r="G1235" i="1"/>
  <c r="G1239" i="1"/>
  <c r="G1226" i="1"/>
  <c r="G1230" i="1"/>
  <c r="G1234" i="1"/>
  <c r="G1238" i="1"/>
  <c r="E321" i="9"/>
  <c r="B321" i="9" s="1"/>
  <c r="E330" i="9"/>
  <c r="B330" i="9" s="1"/>
  <c r="H339" i="9"/>
  <c r="D1223" i="1"/>
  <c r="D1224" i="1"/>
  <c r="G1225" i="1"/>
  <c r="G1217" i="1"/>
  <c r="G1221" i="1"/>
  <c r="G1219" i="1"/>
  <c r="G1215" i="1"/>
  <c r="G1218" i="1"/>
  <c r="G1222" i="1"/>
  <c r="G1216" i="1"/>
  <c r="G1212" i="1"/>
  <c r="G1208" i="1"/>
  <c r="G1205" i="1"/>
  <c r="H1206" i="1"/>
  <c r="H1204" i="1"/>
  <c r="H1203" i="1"/>
  <c r="H1202" i="1"/>
  <c r="G1195" i="1"/>
  <c r="G1196" i="1"/>
  <c r="H336" i="9"/>
  <c r="D1182" i="1"/>
  <c r="G1191" i="1"/>
  <c r="G1190" i="1"/>
  <c r="H1193" i="1"/>
  <c r="H1197" i="1"/>
  <c r="D178" i="5"/>
  <c r="H1195" i="1"/>
  <c r="H1194" i="1"/>
  <c r="H1191" i="1"/>
  <c r="H1190" i="1"/>
  <c r="G1189" i="1"/>
  <c r="G1186" i="1"/>
  <c r="G1185" i="1"/>
  <c r="G1178" i="1"/>
  <c r="G1176" i="1"/>
  <c r="G1177" i="1"/>
  <c r="F171" i="5"/>
  <c r="G1171" i="1"/>
  <c r="E313" i="9"/>
  <c r="B313" i="9" s="1"/>
  <c r="G1167" i="1"/>
  <c r="G1163" i="1"/>
  <c r="G1160" i="1"/>
  <c r="G1159" i="1"/>
  <c r="G1158" i="1"/>
  <c r="G1153" i="1"/>
  <c r="G1151" i="1"/>
  <c r="G1150" i="1"/>
  <c r="E135" i="5"/>
  <c r="D1140" i="1" s="1"/>
  <c r="H1140" i="1" s="1"/>
  <c r="G1148" i="1"/>
  <c r="G1149" i="1"/>
  <c r="G1147" i="1"/>
  <c r="G1140" i="1"/>
  <c r="G1141" i="1"/>
  <c r="G1142" i="1"/>
  <c r="G1125" i="1"/>
  <c r="G1126" i="1"/>
  <c r="G1096" i="1"/>
  <c r="G1097" i="1"/>
  <c r="G1098" i="1"/>
  <c r="G1099" i="1"/>
  <c r="G1100" i="1"/>
  <c r="G1101" i="1"/>
  <c r="G1102" i="1"/>
  <c r="G1103" i="1"/>
  <c r="G1104" i="1"/>
  <c r="G1105" i="1"/>
  <c r="G1106" i="1"/>
  <c r="G1107" i="1"/>
  <c r="G1108" i="1"/>
  <c r="G1109" i="1"/>
  <c r="G1110" i="1"/>
  <c r="G1111" i="1"/>
  <c r="D1094" i="1"/>
  <c r="E314" i="9"/>
  <c r="B314" i="9" s="1"/>
  <c r="D1076" i="1"/>
  <c r="G1070" i="1"/>
  <c r="G1071" i="1"/>
  <c r="G1072" i="1"/>
  <c r="G1068" i="1"/>
  <c r="G1069" i="1"/>
  <c r="G1067" i="1"/>
  <c r="G1061" i="1"/>
  <c r="G1062" i="1"/>
  <c r="G1050" i="1"/>
  <c r="G1046" i="1"/>
  <c r="G1044" i="1"/>
  <c r="G1037" i="1"/>
  <c r="G1036" i="1"/>
  <c r="G1032" i="1"/>
  <c r="G1686" i="1"/>
  <c r="H1684" i="1"/>
  <c r="G1681" i="1"/>
  <c r="G1683" i="1"/>
  <c r="H1620" i="1"/>
  <c r="H1612" i="1"/>
  <c r="G1610" i="1"/>
  <c r="G1607" i="1"/>
  <c r="G1602" i="1"/>
  <c r="H1604" i="1"/>
  <c r="G1594" i="1"/>
  <c r="C1585" i="1"/>
  <c r="H1585" i="1" s="1"/>
  <c r="H1588" i="1"/>
  <c r="G1583" i="1"/>
  <c r="H1583" i="1"/>
  <c r="G1586" i="1"/>
  <c r="G1511" i="1"/>
  <c r="G1513" i="1"/>
  <c r="E114" i="6"/>
  <c r="H636" i="1"/>
  <c r="H302" i="1"/>
  <c r="H298" i="1"/>
  <c r="E294" i="9"/>
  <c r="B294" i="9" s="1"/>
  <c r="G653" i="1"/>
  <c r="G651" i="1"/>
  <c r="E25" i="9"/>
  <c r="B25" i="9" s="1"/>
  <c r="E312" i="9"/>
  <c r="B312" i="9" s="1"/>
  <c r="E326" i="9"/>
  <c r="B326" i="9" s="1"/>
  <c r="E36" i="9"/>
  <c r="B36" i="9" s="1"/>
  <c r="E307" i="9"/>
  <c r="B307" i="9" s="1"/>
  <c r="E320" i="9"/>
  <c r="B320" i="9" s="1"/>
  <c r="E329" i="9"/>
  <c r="B329" i="9" s="1"/>
  <c r="G727" i="1"/>
  <c r="F237" i="9"/>
  <c r="B237" i="9" s="1"/>
  <c r="G719" i="1"/>
  <c r="F236" i="9"/>
  <c r="B236" i="9" s="1"/>
  <c r="G423" i="1"/>
  <c r="G416" i="1"/>
  <c r="E648" i="4"/>
  <c r="D642" i="1" s="1"/>
  <c r="G642" i="1" s="1"/>
  <c r="G414" i="1"/>
  <c r="H388" i="1"/>
  <c r="F393" i="4"/>
  <c r="E373" i="4"/>
  <c r="D368" i="1" s="1"/>
  <c r="G368" i="1" s="1"/>
  <c r="H374" i="1"/>
  <c r="G336" i="1"/>
  <c r="F341" i="4"/>
  <c r="G337" i="1"/>
  <c r="G318" i="1"/>
  <c r="G317" i="1"/>
  <c r="H301" i="1"/>
  <c r="F428" i="4"/>
  <c r="D422" i="1"/>
  <c r="E647" i="4"/>
  <c r="D641" i="1" s="1"/>
  <c r="F427" i="4"/>
  <c r="G421" i="1"/>
  <c r="G258" i="1"/>
  <c r="H258" i="1"/>
  <c r="D265" i="1"/>
  <c r="G215" i="1"/>
  <c r="G212" i="1"/>
  <c r="G213" i="1"/>
  <c r="E202" i="4"/>
  <c r="D198" i="1" s="1"/>
  <c r="F216" i="4"/>
  <c r="E57" i="9"/>
  <c r="B57" i="9" s="1"/>
  <c r="F244" i="9"/>
  <c r="B244" i="9" s="1"/>
  <c r="H190" i="1"/>
  <c r="B242" i="9"/>
  <c r="E53" i="9"/>
  <c r="B53" i="9" s="1"/>
  <c r="F240" i="9"/>
  <c r="B240" i="9" s="1"/>
  <c r="G181" i="1"/>
  <c r="F239" i="9"/>
  <c r="B239" i="9" s="1"/>
  <c r="B238" i="9"/>
  <c r="D174" i="1"/>
  <c r="G174" i="1" s="1"/>
  <c r="G179" i="1"/>
  <c r="H166" i="1"/>
  <c r="E49" i="9"/>
  <c r="B49" i="9" s="1"/>
  <c r="H161" i="1"/>
  <c r="E164" i="4"/>
  <c r="D160" i="1" s="1"/>
  <c r="G155" i="1"/>
  <c r="H150" i="1"/>
  <c r="F154" i="4"/>
  <c r="E134" i="4"/>
  <c r="D130" i="1" s="1"/>
  <c r="H125" i="1"/>
  <c r="H121" i="1"/>
  <c r="F129" i="4"/>
  <c r="F125" i="4"/>
  <c r="G79" i="1"/>
  <c r="H79" i="1"/>
  <c r="E82" i="4"/>
  <c r="D78" i="1" s="1"/>
  <c r="G1314" i="1"/>
  <c r="F297" i="5"/>
  <c r="G1297" i="1"/>
  <c r="G1278" i="1"/>
  <c r="G1291" i="1"/>
  <c r="G1287" i="1"/>
  <c r="G1281" i="1"/>
  <c r="G1266" i="1"/>
  <c r="E255" i="5"/>
  <c r="D1259" i="1" s="1"/>
  <c r="H1259" i="1" s="1"/>
  <c r="G1265" i="1"/>
  <c r="G1264" i="1"/>
  <c r="E304" i="9"/>
  <c r="B304" i="9" s="1"/>
  <c r="G1261" i="1"/>
  <c r="G1260" i="1"/>
  <c r="E303" i="9"/>
  <c r="B303" i="9" s="1"/>
  <c r="G1256" i="1"/>
  <c r="G1257" i="1"/>
  <c r="G1251" i="1"/>
  <c r="E337" i="9"/>
  <c r="B337" i="9" s="1"/>
  <c r="G1188" i="1"/>
  <c r="F181" i="5"/>
  <c r="G1184" i="1"/>
  <c r="G1183" i="1"/>
  <c r="G1170" i="1"/>
  <c r="F165" i="5"/>
  <c r="E318" i="9"/>
  <c r="B318" i="9" s="1"/>
  <c r="E317" i="9"/>
  <c r="B317" i="9" s="1"/>
  <c r="G1169" i="1"/>
  <c r="G1165" i="1"/>
  <c r="G1155" i="1"/>
  <c r="G1161" i="1"/>
  <c r="H1087" i="1"/>
  <c r="F82" i="5"/>
  <c r="F71" i="5"/>
  <c r="F341" i="9"/>
  <c r="B341" i="9" s="1"/>
  <c r="G1057" i="1"/>
  <c r="G1059" i="1"/>
  <c r="H1034" i="1"/>
  <c r="G1031" i="1"/>
  <c r="G1024" i="1"/>
  <c r="G1026" i="1"/>
  <c r="E12" i="5"/>
  <c r="D1017" i="1" s="1"/>
  <c r="G1017" i="1" s="1"/>
  <c r="F13" i="5"/>
  <c r="F8" i="5"/>
  <c r="G270" i="1"/>
  <c r="G271" i="1"/>
  <c r="G272" i="1"/>
  <c r="G273" i="1"/>
  <c r="G274" i="1"/>
  <c r="G275" i="1"/>
  <c r="G276" i="1"/>
  <c r="G277" i="1"/>
  <c r="G278" i="1"/>
  <c r="G279" i="1"/>
  <c r="G280" i="1"/>
  <c r="G281" i="1"/>
  <c r="G282" i="1"/>
  <c r="G283" i="1"/>
  <c r="G284" i="1"/>
  <c r="G285" i="1"/>
  <c r="G286" i="1"/>
  <c r="G287" i="1"/>
  <c r="G288" i="1"/>
  <c r="G289" i="1"/>
  <c r="G290" i="1"/>
  <c r="G291" i="1"/>
  <c r="G292" i="1"/>
  <c r="G293" i="1"/>
  <c r="G294"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42" i="1"/>
  <c r="I1542" i="1" s="1"/>
  <c r="J1542" i="1"/>
  <c r="G1544" i="1"/>
  <c r="J1544" i="1"/>
  <c r="G1546" i="1"/>
  <c r="I1546" i="1" s="1"/>
  <c r="J1546" i="1"/>
  <c r="I1549" i="1"/>
  <c r="H1554" i="1"/>
  <c r="I1559" i="1"/>
  <c r="H1542" i="1"/>
  <c r="H1544" i="1"/>
  <c r="H1546" i="1"/>
  <c r="G1540" i="1"/>
  <c r="H1548" i="1"/>
  <c r="G1548" i="1"/>
  <c r="I1548" i="1" s="1"/>
  <c r="H1550" i="1"/>
  <c r="I1553" i="1"/>
  <c r="H1560" i="1"/>
  <c r="G1550" i="1"/>
  <c r="I1550" i="1" s="1"/>
  <c r="G1552" i="1"/>
  <c r="I1552" i="1" s="1"/>
  <c r="G1554" i="1"/>
  <c r="I1554" i="1" s="1"/>
  <c r="G1558" i="1"/>
  <c r="I1558" i="1" s="1"/>
  <c r="G1560" i="1"/>
  <c r="I1560" i="1" s="1"/>
  <c r="G1562" i="1"/>
  <c r="I1562" i="1" s="1"/>
  <c r="G1565" i="1"/>
  <c r="I1565" i="1" s="1"/>
  <c r="G1567" i="1"/>
  <c r="I1567" i="1" s="1"/>
  <c r="G1569" i="1"/>
  <c r="I1569" i="1" s="1"/>
  <c r="G1571" i="1"/>
  <c r="G1572" i="1"/>
  <c r="G1573" i="1"/>
  <c r="I1573" i="1" s="1"/>
  <c r="G1575" i="1"/>
  <c r="I1575" i="1" s="1"/>
  <c r="G1577" i="1"/>
  <c r="G1578" i="1"/>
  <c r="I1578" i="1" s="1"/>
  <c r="G1580" i="1"/>
  <c r="I1580" i="1" s="1"/>
  <c r="H1582" i="1"/>
  <c r="G1585" i="1"/>
  <c r="G1589" i="1"/>
  <c r="G1593" i="1"/>
  <c r="G1597" i="1"/>
  <c r="G1601" i="1"/>
  <c r="G1605" i="1"/>
  <c r="G1609" i="1"/>
  <c r="G1613" i="1"/>
  <c r="G1617" i="1"/>
  <c r="G1625" i="1"/>
  <c r="G1629" i="1"/>
  <c r="G1633" i="1"/>
  <c r="G1637" i="1"/>
  <c r="H1638" i="1"/>
  <c r="G1641" i="1"/>
  <c r="H1644" i="1"/>
  <c r="G1646" i="1"/>
  <c r="G1649" i="1"/>
  <c r="G1654" i="1"/>
  <c r="E640" i="4"/>
  <c r="D634" i="1" s="1"/>
  <c r="F5" i="6"/>
  <c r="F7" i="4"/>
  <c r="F68" i="4"/>
  <c r="F126" i="4"/>
  <c r="E153" i="4"/>
  <c r="F165" i="4"/>
  <c r="D164" i="4"/>
  <c r="F262" i="4"/>
  <c r="D251" i="5"/>
  <c r="F255" i="5"/>
  <c r="E141" i="6"/>
  <c r="G346" i="9"/>
  <c r="E346" i="9" s="1"/>
  <c r="E49" i="4"/>
  <c r="D45" i="1" s="1"/>
  <c r="F83" i="4"/>
  <c r="D82" i="4"/>
  <c r="F107" i="4"/>
  <c r="D106" i="4"/>
  <c r="F141" i="4"/>
  <c r="D140" i="4"/>
  <c r="D202" i="4"/>
  <c r="E7" i="4"/>
  <c r="F134" i="4"/>
  <c r="D153" i="4"/>
  <c r="F160" i="4"/>
  <c r="F170" i="4"/>
  <c r="F274" i="4"/>
  <c r="D273" i="4"/>
  <c r="E430" i="4"/>
  <c r="H316" i="9"/>
  <c r="H315" i="9"/>
  <c r="B30" i="9"/>
  <c r="E40" i="9"/>
  <c r="B40" i="9" s="1"/>
  <c r="B46" i="9"/>
  <c r="E52" i="9"/>
  <c r="B52" i="9" s="1"/>
  <c r="G181" i="9"/>
  <c r="E181" i="9" s="1"/>
  <c r="B181" i="9" s="1"/>
  <c r="G189" i="9"/>
  <c r="E189" i="9" s="1"/>
  <c r="B189" i="9" s="1"/>
  <c r="G197" i="9"/>
  <c r="E197" i="9" s="1"/>
  <c r="B197" i="9" s="1"/>
  <c r="E321" i="4"/>
  <c r="D316" i="1" s="1"/>
  <c r="D571" i="4"/>
  <c r="D535" i="4" s="1"/>
  <c r="D629" i="4"/>
  <c r="D88" i="5"/>
  <c r="D203" i="5"/>
  <c r="D177" i="5" s="1"/>
  <c r="D35" i="6"/>
  <c r="D141" i="6" s="1"/>
  <c r="D129" i="6"/>
  <c r="H310" i="9"/>
  <c r="G310" i="9"/>
  <c r="E310" i="9" s="1"/>
  <c r="B310" i="9" s="1"/>
  <c r="H309" i="9"/>
  <c r="G309" i="9"/>
  <c r="E309" i="9" s="1"/>
  <c r="B309" i="9" s="1"/>
  <c r="H308" i="9"/>
  <c r="E308" i="9" s="1"/>
  <c r="B308" i="9" s="1"/>
  <c r="G302" i="9"/>
  <c r="E302" i="9" s="1"/>
  <c r="B302" i="9" s="1"/>
  <c r="G301" i="9"/>
  <c r="E301" i="9" s="1"/>
  <c r="B301" i="9" s="1"/>
  <c r="G300" i="9"/>
  <c r="E300" i="9" s="1"/>
  <c r="B300" i="9" s="1"/>
  <c r="G207" i="9"/>
  <c r="E207" i="9" s="1"/>
  <c r="G225" i="9"/>
  <c r="E225" i="9" s="1"/>
  <c r="B225" i="9" s="1"/>
  <c r="G221" i="9"/>
  <c r="E221" i="9" s="1"/>
  <c r="B221" i="9" s="1"/>
  <c r="G217" i="9"/>
  <c r="E217" i="9" s="1"/>
  <c r="B217" i="9" s="1"/>
  <c r="G213" i="9"/>
  <c r="E213" i="9" s="1"/>
  <c r="B213" i="9" s="1"/>
  <c r="G180" i="9"/>
  <c r="E180" i="9" s="1"/>
  <c r="B180" i="9" s="1"/>
  <c r="H179" i="9"/>
  <c r="G226" i="9"/>
  <c r="E226" i="9" s="1"/>
  <c r="B226" i="9" s="1"/>
  <c r="G222" i="9"/>
  <c r="E222" i="9" s="1"/>
  <c r="B222" i="9" s="1"/>
  <c r="G218" i="9"/>
  <c r="E218" i="9" s="1"/>
  <c r="B218"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M228" i="9"/>
  <c r="G227" i="9"/>
  <c r="E227" i="9" s="1"/>
  <c r="B227" i="9" s="1"/>
  <c r="G223" i="9"/>
  <c r="E223" i="9" s="1"/>
  <c r="B223" i="9" s="1"/>
  <c r="G219" i="9"/>
  <c r="E219" i="9" s="1"/>
  <c r="B219" i="9" s="1"/>
  <c r="G215" i="9"/>
  <c r="E215" i="9" s="1"/>
  <c r="B215" i="9" s="1"/>
  <c r="G224" i="9"/>
  <c r="E224" i="9" s="1"/>
  <c r="B224" i="9" s="1"/>
  <c r="G216" i="9"/>
  <c r="E216" i="9" s="1"/>
  <c r="B216" i="9" s="1"/>
  <c r="G211" i="9"/>
  <c r="E211" i="9" s="1"/>
  <c r="B211" i="9" s="1"/>
  <c r="G209" i="9"/>
  <c r="E209" i="9" s="1"/>
  <c r="B209"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L228" i="9"/>
  <c r="G220" i="9"/>
  <c r="E220" i="9" s="1"/>
  <c r="B220" i="9" s="1"/>
  <c r="G212" i="9"/>
  <c r="E212" i="9" s="1"/>
  <c r="B212" i="9" s="1"/>
  <c r="G210" i="9"/>
  <c r="E210" i="9" s="1"/>
  <c r="B210" i="9" s="1"/>
  <c r="G208" i="9"/>
  <c r="E208" i="9" s="1"/>
  <c r="B208" i="9" s="1"/>
  <c r="G187" i="9"/>
  <c r="E187" i="9" s="1"/>
  <c r="B187" i="9" s="1"/>
  <c r="G195" i="9"/>
  <c r="E195" i="9" s="1"/>
  <c r="B195" i="9" s="1"/>
  <c r="G203" i="9"/>
  <c r="E203" i="9" s="1"/>
  <c r="B203" i="9" s="1"/>
  <c r="D230" i="4"/>
  <c r="D309" i="4"/>
  <c r="D361" i="4"/>
  <c r="D522" i="4"/>
  <c r="D7" i="5"/>
  <c r="F45" i="5"/>
  <c r="E88" i="5"/>
  <c r="D1093" i="1" s="1"/>
  <c r="F89" i="5"/>
  <c r="D119" i="5"/>
  <c r="E177" i="5"/>
  <c r="F178" i="5"/>
  <c r="F260" i="5"/>
  <c r="D296" i="5"/>
  <c r="F10" i="6"/>
  <c r="F94" i="6"/>
  <c r="D114" i="6"/>
  <c r="D44" i="8"/>
  <c r="G343" i="9" s="1"/>
  <c r="E343" i="9" s="1"/>
  <c r="E32" i="9"/>
  <c r="B32" i="9" s="1"/>
  <c r="B38" i="9"/>
  <c r="E48" i="9"/>
  <c r="B48" i="9" s="1"/>
  <c r="E56" i="9"/>
  <c r="B56" i="9" s="1"/>
  <c r="E64" i="9"/>
  <c r="B64" i="9" s="1"/>
  <c r="E72" i="9"/>
  <c r="B72" i="9" s="1"/>
  <c r="B78" i="9"/>
  <c r="E80" i="9"/>
  <c r="B80" i="9" s="1"/>
  <c r="E88" i="9"/>
  <c r="B88" i="9" s="1"/>
  <c r="E96" i="9"/>
  <c r="B96" i="9" s="1"/>
  <c r="E104" i="9"/>
  <c r="B104" i="9" s="1"/>
  <c r="E112" i="9"/>
  <c r="B112" i="9" s="1"/>
  <c r="G185" i="9"/>
  <c r="E185" i="9" s="1"/>
  <c r="B185" i="9" s="1"/>
  <c r="G193" i="9"/>
  <c r="E193" i="9" s="1"/>
  <c r="B193" i="9" s="1"/>
  <c r="G201" i="9"/>
  <c r="E201" i="9" s="1"/>
  <c r="B201" i="9" s="1"/>
  <c r="D431" i="4"/>
  <c r="D479" i="4"/>
  <c r="D491" i="4"/>
  <c r="D597" i="4"/>
  <c r="E156" i="9"/>
  <c r="B156" i="9" s="1"/>
  <c r="D70" i="5"/>
  <c r="E147" i="5"/>
  <c r="D1152" i="1" s="1"/>
  <c r="G315" i="9"/>
  <c r="G316" i="9"/>
  <c r="E316" i="9" s="1"/>
  <c r="B316" i="9" s="1"/>
  <c r="F197" i="5"/>
  <c r="D219" i="5"/>
  <c r="I10" i="9"/>
  <c r="E28" i="9"/>
  <c r="B28" i="9" s="1"/>
  <c r="B34" i="9"/>
  <c r="E44" i="9"/>
  <c r="B44" i="9" s="1"/>
  <c r="B54" i="9"/>
  <c r="B62" i="9"/>
  <c r="B70" i="9"/>
  <c r="B86" i="9"/>
  <c r="B94" i="9"/>
  <c r="B102" i="9"/>
  <c r="B110" i="9"/>
  <c r="G183" i="9"/>
  <c r="E183" i="9" s="1"/>
  <c r="B183" i="9" s="1"/>
  <c r="G191" i="9"/>
  <c r="E191" i="9" s="1"/>
  <c r="B191" i="9" s="1"/>
  <c r="G199" i="9"/>
  <c r="E199" i="9" s="1"/>
  <c r="B199" i="9" s="1"/>
  <c r="E115" i="9"/>
  <c r="B115" i="9" s="1"/>
  <c r="E119" i="9"/>
  <c r="B119" i="9" s="1"/>
  <c r="E131" i="9"/>
  <c r="B131" i="9" s="1"/>
  <c r="B137" i="9"/>
  <c r="B149" i="9"/>
  <c r="B161" i="9"/>
  <c r="B117" i="9"/>
  <c r="E123" i="9"/>
  <c r="B123" i="9" s="1"/>
  <c r="B129" i="9"/>
  <c r="E139" i="9"/>
  <c r="B139" i="9" s="1"/>
  <c r="E151" i="9"/>
  <c r="B151" i="9" s="1"/>
  <c r="E163" i="9"/>
  <c r="B163" i="9" s="1"/>
  <c r="F259" i="9"/>
  <c r="B259" i="9" s="1"/>
  <c r="F255" i="9"/>
  <c r="B255" i="9" s="1"/>
  <c r="B257" i="9"/>
  <c r="D1538" i="1" l="1"/>
  <c r="I33" i="3"/>
  <c r="H33" i="3"/>
  <c r="C1538" i="1"/>
  <c r="H1555" i="1"/>
  <c r="G1555" i="1"/>
  <c r="G1201" i="1"/>
  <c r="G1259" i="1"/>
  <c r="H1224" i="1"/>
  <c r="G1224" i="1"/>
  <c r="G336" i="9"/>
  <c r="E336" i="9" s="1"/>
  <c r="B336" i="9" s="1"/>
  <c r="C1182" i="1"/>
  <c r="G1094" i="1"/>
  <c r="H1094" i="1"/>
  <c r="H1076" i="1"/>
  <c r="G1076" i="1"/>
  <c r="I30" i="3"/>
  <c r="D1510" i="1"/>
  <c r="F648" i="4"/>
  <c r="H642" i="1"/>
  <c r="F373" i="4"/>
  <c r="E360" i="4"/>
  <c r="D355" i="1" s="1"/>
  <c r="H368" i="1"/>
  <c r="H641" i="1"/>
  <c r="G641" i="1"/>
  <c r="H422" i="1"/>
  <c r="G422" i="1"/>
  <c r="G265" i="1"/>
  <c r="H265" i="1"/>
  <c r="H174" i="1"/>
  <c r="H130" i="1"/>
  <c r="G130" i="1"/>
  <c r="E251" i="5"/>
  <c r="D1255" i="1" s="1"/>
  <c r="E315" i="9"/>
  <c r="B315" i="9" s="1"/>
  <c r="E69" i="5"/>
  <c r="I23" i="3" s="1"/>
  <c r="E7" i="5"/>
  <c r="H1017" i="1"/>
  <c r="F12" i="5"/>
  <c r="F141" i="6"/>
  <c r="H31" i="3"/>
  <c r="C1537" i="1"/>
  <c r="F535" i="4"/>
  <c r="C529" i="1"/>
  <c r="B343" i="9"/>
  <c r="F177" i="5"/>
  <c r="D176" i="5"/>
  <c r="H24" i="3"/>
  <c r="C1181" i="1"/>
  <c r="F273" i="4"/>
  <c r="C269" i="1"/>
  <c r="F140" i="4"/>
  <c r="C136" i="1"/>
  <c r="F597" i="4"/>
  <c r="C591" i="1"/>
  <c r="F114" i="6"/>
  <c r="H30" i="3"/>
  <c r="C1510" i="1"/>
  <c r="F522" i="4"/>
  <c r="C516" i="1"/>
  <c r="B207" i="9"/>
  <c r="F164" i="4"/>
  <c r="C160" i="1"/>
  <c r="F321" i="4"/>
  <c r="F431" i="4"/>
  <c r="D430" i="4"/>
  <c r="D640" i="4" s="1"/>
  <c r="C425" i="1"/>
  <c r="F296" i="5"/>
  <c r="C1300" i="1"/>
  <c r="G338" i="9"/>
  <c r="E338" i="9" s="1"/>
  <c r="B338" i="9" s="1"/>
  <c r="F203" i="5"/>
  <c r="C1207" i="1"/>
  <c r="F571" i="4"/>
  <c r="C565" i="1"/>
  <c r="I31" i="3"/>
  <c r="D1537" i="1"/>
  <c r="G1152" i="1"/>
  <c r="H1152" i="1"/>
  <c r="D360" i="4"/>
  <c r="F361" i="4"/>
  <c r="C356" i="1"/>
  <c r="F129" i="6"/>
  <c r="C1525" i="1"/>
  <c r="F88" i="5"/>
  <c r="C1093" i="1"/>
  <c r="G316" i="1"/>
  <c r="H316" i="1"/>
  <c r="E639" i="4"/>
  <c r="D633" i="1" s="1"/>
  <c r="D424" i="1"/>
  <c r="E6" i="4"/>
  <c r="D3" i="1"/>
  <c r="F106" i="4"/>
  <c r="C102" i="1"/>
  <c r="H45" i="1"/>
  <c r="G45" i="1"/>
  <c r="H25" i="3"/>
  <c r="C1255" i="1"/>
  <c r="E308" i="4"/>
  <c r="I1544" i="1"/>
  <c r="K1481" i="9"/>
  <c r="G344" i="9"/>
  <c r="E344" i="9" s="1"/>
  <c r="B344" i="9" s="1"/>
  <c r="C1621" i="1"/>
  <c r="I39" i="3"/>
  <c r="F119" i="5"/>
  <c r="C1124" i="1"/>
  <c r="H22" i="3"/>
  <c r="C1012" i="1"/>
  <c r="F230" i="4"/>
  <c r="C226" i="1"/>
  <c r="G24" i="9"/>
  <c r="F153" i="4"/>
  <c r="H24" i="9"/>
  <c r="D152" i="4"/>
  <c r="C149" i="1"/>
  <c r="F82" i="4"/>
  <c r="C78" i="1"/>
  <c r="D6" i="4"/>
  <c r="G339" i="9"/>
  <c r="E339" i="9" s="1"/>
  <c r="B339" i="9" s="1"/>
  <c r="F219" i="5"/>
  <c r="C1223" i="1"/>
  <c r="F491" i="4"/>
  <c r="C485" i="1"/>
  <c r="F70" i="5"/>
  <c r="D69" i="5"/>
  <c r="C1075" i="1"/>
  <c r="F479" i="4"/>
  <c r="C473" i="1"/>
  <c r="I24" i="3"/>
  <c r="D1181" i="1"/>
  <c r="D308" i="4"/>
  <c r="F309" i="4"/>
  <c r="C304" i="1"/>
  <c r="F228" i="9"/>
  <c r="F35" i="6"/>
  <c r="H28" i="3"/>
  <c r="C1431" i="1"/>
  <c r="F629" i="4"/>
  <c r="C623" i="1"/>
  <c r="H19" i="9"/>
  <c r="E19" i="9" s="1"/>
  <c r="B19" i="9" s="1"/>
  <c r="F202" i="4"/>
  <c r="C198" i="1"/>
  <c r="B346" i="9"/>
  <c r="E345" i="9"/>
  <c r="I10" i="3" s="1"/>
  <c r="F147" i="5"/>
  <c r="E152" i="4"/>
  <c r="D149" i="1"/>
  <c r="G348" i="9"/>
  <c r="E348" i="9" s="1"/>
  <c r="F49" i="4"/>
  <c r="G1538" i="1" l="1"/>
  <c r="H1538" i="1"/>
  <c r="F251" i="5"/>
  <c r="E176" i="5"/>
  <c r="D1180" i="1" s="1"/>
  <c r="H1182" i="1"/>
  <c r="G1182" i="1"/>
  <c r="I25" i="3"/>
  <c r="D1074" i="1"/>
  <c r="E6" i="5"/>
  <c r="D1011" i="1" s="1"/>
  <c r="F7" i="5"/>
  <c r="I22" i="3"/>
  <c r="D1012" i="1"/>
  <c r="H1012" i="1" s="1"/>
  <c r="F640" i="4"/>
  <c r="C634" i="1"/>
  <c r="H1431" i="1"/>
  <c r="G1431" i="1"/>
  <c r="H9" i="3"/>
  <c r="G304" i="1"/>
  <c r="H304" i="1"/>
  <c r="G1075" i="1"/>
  <c r="H1075" i="1"/>
  <c r="D422" i="4"/>
  <c r="F6" i="4"/>
  <c r="H17" i="3"/>
  <c r="C2" i="1"/>
  <c r="D299" i="4"/>
  <c r="F152" i="4"/>
  <c r="H18" i="3"/>
  <c r="C148" i="1"/>
  <c r="G1124" i="1"/>
  <c r="H1124" i="1"/>
  <c r="G1255" i="1"/>
  <c r="H1255" i="1"/>
  <c r="H565" i="1"/>
  <c r="G565" i="1"/>
  <c r="G160" i="1"/>
  <c r="H160" i="1"/>
  <c r="F69" i="5"/>
  <c r="H23" i="3"/>
  <c r="C1074" i="1"/>
  <c r="G1223" i="1"/>
  <c r="H1223" i="1"/>
  <c r="G78" i="1"/>
  <c r="H78" i="1"/>
  <c r="G1093" i="1"/>
  <c r="H1093" i="1"/>
  <c r="H1300" i="1"/>
  <c r="G1300" i="1"/>
  <c r="G1510" i="1"/>
  <c r="H1510" i="1"/>
  <c r="E422" i="4"/>
  <c r="I17" i="3"/>
  <c r="D2" i="1"/>
  <c r="D639" i="4"/>
  <c r="F430" i="4"/>
  <c r="C424" i="1"/>
  <c r="H591" i="1"/>
  <c r="G591" i="1"/>
  <c r="H269" i="1"/>
  <c r="G269" i="1"/>
  <c r="C1180" i="1"/>
  <c r="H529" i="1"/>
  <c r="G529" i="1"/>
  <c r="H102" i="1"/>
  <c r="G102" i="1"/>
  <c r="H356" i="1"/>
  <c r="G356" i="1"/>
  <c r="H623" i="1"/>
  <c r="G623" i="1"/>
  <c r="D417" i="4"/>
  <c r="F308" i="4"/>
  <c r="C303" i="1"/>
  <c r="H473" i="1"/>
  <c r="G473" i="1"/>
  <c r="H226" i="1"/>
  <c r="G226" i="1"/>
  <c r="G1207" i="1"/>
  <c r="H1207" i="1"/>
  <c r="G136" i="1"/>
  <c r="H136" i="1"/>
  <c r="G1181" i="1"/>
  <c r="H1181" i="1"/>
  <c r="E347" i="9"/>
  <c r="B348" i="9"/>
  <c r="E299" i="4"/>
  <c r="I18" i="3"/>
  <c r="D148" i="1"/>
  <c r="G198" i="1"/>
  <c r="H198" i="1"/>
  <c r="B228" i="9"/>
  <c r="G485" i="1"/>
  <c r="H485" i="1"/>
  <c r="H149" i="1"/>
  <c r="G149" i="1"/>
  <c r="E24" i="9"/>
  <c r="D6" i="5"/>
  <c r="H1621" i="1"/>
  <c r="G1621" i="1"/>
  <c r="H11" i="3"/>
  <c r="E417" i="4"/>
  <c r="D412" i="1" s="1"/>
  <c r="D303" i="1"/>
  <c r="E418" i="4"/>
  <c r="D413" i="1" s="1"/>
  <c r="G3" i="1"/>
  <c r="H3" i="1"/>
  <c r="H1525" i="1"/>
  <c r="G1525" i="1"/>
  <c r="D418" i="4"/>
  <c r="F360" i="4"/>
  <c r="C355" i="1"/>
  <c r="H425" i="1"/>
  <c r="G425" i="1"/>
  <c r="G516" i="1"/>
  <c r="H516" i="1"/>
  <c r="E342" i="9"/>
  <c r="H1537" i="1"/>
  <c r="G1537" i="1"/>
  <c r="F176" i="5" l="1"/>
  <c r="H299" i="9"/>
  <c r="G1012" i="1"/>
  <c r="G306" i="9"/>
  <c r="E306" i="9" s="1"/>
  <c r="B306" i="9" s="1"/>
  <c r="G299" i="9"/>
  <c r="F6" i="5"/>
  <c r="C1011" i="1"/>
  <c r="E423" i="4"/>
  <c r="E301" i="4"/>
  <c r="D297" i="1" s="1"/>
  <c r="D295" i="1"/>
  <c r="G1180" i="1"/>
  <c r="H1180" i="1"/>
  <c r="F639" i="4"/>
  <c r="C633" i="1"/>
  <c r="E300" i="4"/>
  <c r="D296" i="1" s="1"/>
  <c r="H148" i="1"/>
  <c r="G148" i="1"/>
  <c r="H2" i="1"/>
  <c r="G2" i="1"/>
  <c r="D643" i="4"/>
  <c r="F422" i="4"/>
  <c r="C417" i="1"/>
  <c r="H355" i="1"/>
  <c r="G355" i="1"/>
  <c r="F417" i="4"/>
  <c r="C412" i="1"/>
  <c r="D301" i="4"/>
  <c r="F299" i="4"/>
  <c r="D423" i="4"/>
  <c r="C295" i="1"/>
  <c r="N3" i="9"/>
  <c r="I11" i="3"/>
  <c r="B24" i="9"/>
  <c r="H303" i="1"/>
  <c r="G303" i="1"/>
  <c r="H634" i="1"/>
  <c r="G634" i="1"/>
  <c r="E643" i="4"/>
  <c r="D417" i="1"/>
  <c r="G1074" i="1"/>
  <c r="H1074" i="1"/>
  <c r="D300" i="4"/>
  <c r="F418" i="4"/>
  <c r="C413" i="1"/>
  <c r="H424" i="1"/>
  <c r="G424" i="1"/>
  <c r="K3" i="9"/>
  <c r="I9" i="3"/>
  <c r="E299" i="9" l="1"/>
  <c r="B299" i="9" s="1"/>
  <c r="G295" i="1"/>
  <c r="H295" i="1"/>
  <c r="G417" i="1"/>
  <c r="H417" i="1"/>
  <c r="E644" i="4"/>
  <c r="E645" i="4" s="1"/>
  <c r="E425" i="4"/>
  <c r="D420" i="1" s="1"/>
  <c r="D418" i="1"/>
  <c r="H20" i="9"/>
  <c r="F300" i="4"/>
  <c r="C296" i="1"/>
  <c r="D637" i="1"/>
  <c r="D644" i="4"/>
  <c r="D425" i="4"/>
  <c r="F423" i="4"/>
  <c r="C418" i="1"/>
  <c r="G20" i="9"/>
  <c r="H8" i="3"/>
  <c r="H1011" i="1"/>
  <c r="G1011" i="1"/>
  <c r="E424" i="4"/>
  <c r="D419" i="1" s="1"/>
  <c r="D424" i="4"/>
  <c r="H633" i="1"/>
  <c r="G633" i="1"/>
  <c r="H413" i="1"/>
  <c r="G413" i="1"/>
  <c r="F301" i="4"/>
  <c r="C297" i="1"/>
  <c r="D645" i="4"/>
  <c r="F643" i="4"/>
  <c r="C637" i="1"/>
  <c r="H412" i="1"/>
  <c r="G412" i="1"/>
  <c r="M3" i="9" l="1"/>
  <c r="F425" i="4"/>
  <c r="C420" i="1"/>
  <c r="D639" i="1"/>
  <c r="F645" i="4"/>
  <c r="D649" i="4"/>
  <c r="C639" i="1"/>
  <c r="F424" i="4"/>
  <c r="C419" i="1"/>
  <c r="H297" i="1"/>
  <c r="G297" i="1"/>
  <c r="E20" i="9"/>
  <c r="B20" i="9" s="1"/>
  <c r="D646" i="4"/>
  <c r="F644" i="4"/>
  <c r="C638" i="1"/>
  <c r="G296" i="1"/>
  <c r="H296" i="1"/>
  <c r="H637" i="1"/>
  <c r="G637" i="1"/>
  <c r="H418" i="1"/>
  <c r="G418" i="1"/>
  <c r="E646" i="4"/>
  <c r="D638" i="1"/>
  <c r="E650" i="4" l="1"/>
  <c r="D640" i="1"/>
  <c r="F649" i="4"/>
  <c r="H19" i="3"/>
  <c r="C643" i="1"/>
  <c r="H420" i="1"/>
  <c r="G420" i="1"/>
  <c r="F646" i="4"/>
  <c r="D650" i="4"/>
  <c r="C640" i="1"/>
  <c r="H419" i="1"/>
  <c r="G419" i="1"/>
  <c r="H638" i="1"/>
  <c r="G638" i="1"/>
  <c r="H639" i="1"/>
  <c r="G639" i="1"/>
  <c r="E649" i="4"/>
  <c r="H334" i="9"/>
  <c r="G334" i="9"/>
  <c r="I19" i="3" l="1"/>
  <c r="D643" i="1"/>
  <c r="H643" i="1" s="1"/>
  <c r="G297" i="9"/>
  <c r="E297" i="9" s="1"/>
  <c r="B297" i="9" s="1"/>
  <c r="G640" i="1"/>
  <c r="H640" i="1"/>
  <c r="E334" i="9"/>
  <c r="F650" i="4"/>
  <c r="H20" i="3"/>
  <c r="C644" i="1"/>
  <c r="G643" i="1"/>
  <c r="I20" i="3"/>
  <c r="D644" i="1"/>
  <c r="H644" i="1" l="1"/>
  <c r="G644" i="1"/>
  <c r="B334" i="9"/>
  <c r="E298" i="9"/>
  <c r="I8" i="3" s="1"/>
  <c r="H7" i="3"/>
  <c r="J3" i="9" l="1"/>
  <c r="G295" i="9" l="1"/>
  <c r="L293" i="9"/>
  <c r="F293" i="9" s="1"/>
  <c r="H295" i="9"/>
  <c r="H18" i="9"/>
  <c r="G18" i="9"/>
  <c r="L16" i="9"/>
  <c r="G15" i="9"/>
  <c r="I5" i="9"/>
  <c r="J9" i="9"/>
  <c r="I8" i="9"/>
  <c r="J6" i="9"/>
  <c r="K13" i="9"/>
  <c r="K5" i="9"/>
  <c r="L15" i="9"/>
  <c r="G22" i="9"/>
  <c r="K10" i="9"/>
  <c r="J5" i="9"/>
  <c r="K9" i="9"/>
  <c r="H15" i="9"/>
  <c r="H22" i="9"/>
  <c r="I17" i="9"/>
  <c r="I6" i="9"/>
  <c r="J10" i="9"/>
  <c r="J13" i="9"/>
  <c r="I13" i="9"/>
  <c r="I12" i="9"/>
  <c r="J7" i="9"/>
  <c r="K7" i="9"/>
  <c r="M16" i="9"/>
  <c r="I11" i="9"/>
  <c r="H16" i="9"/>
  <c r="J8" i="9"/>
  <c r="K11" i="9"/>
  <c r="G21" i="9"/>
  <c r="J17" i="9"/>
  <c r="H21" i="9"/>
  <c r="G16" i="9"/>
  <c r="I7" i="9"/>
  <c r="K12" i="9"/>
  <c r="J12" i="9"/>
  <c r="J11" i="9"/>
  <c r="K6" i="9"/>
  <c r="K8" i="9"/>
  <c r="H17" i="9"/>
  <c r="I9" i="9"/>
  <c r="G17" i="9"/>
  <c r="M15" i="9"/>
  <c r="E9" i="9" l="1"/>
  <c r="B9" i="9" s="1"/>
  <c r="E5" i="9"/>
  <c r="B5" i="9" s="1"/>
  <c r="E10" i="9"/>
  <c r="B10" i="9" s="1"/>
  <c r="E22" i="9"/>
  <c r="B22" i="9" s="1"/>
  <c r="E17" i="9"/>
  <c r="B17" i="9" s="1"/>
  <c r="E7" i="9"/>
  <c r="B7" i="9" s="1"/>
  <c r="E21" i="9"/>
  <c r="B21" i="9" s="1"/>
  <c r="E11" i="9"/>
  <c r="B11" i="9" s="1"/>
  <c r="E12" i="9"/>
  <c r="B12" i="9" s="1"/>
  <c r="E6" i="9"/>
  <c r="B6" i="9" s="1"/>
  <c r="F15" i="9"/>
  <c r="E8" i="9"/>
  <c r="B8" i="9" s="1"/>
  <c r="F16" i="9"/>
  <c r="B293" i="9"/>
  <c r="F23" i="9"/>
  <c r="E15" i="9"/>
  <c r="E16" i="9"/>
  <c r="B16" i="9" s="1"/>
  <c r="E13" i="9"/>
  <c r="B13" i="9" s="1"/>
  <c r="E18" i="9"/>
  <c r="B18" i="9" s="1"/>
  <c r="E295" i="9"/>
  <c r="F14" i="9" l="1"/>
  <c r="F3" i="9" s="1"/>
  <c r="B295" i="9"/>
  <c r="E23" i="9"/>
  <c r="I7" i="3" s="1"/>
  <c r="B15" i="9"/>
  <c r="E14" i="9"/>
  <c r="I13" i="3" s="1"/>
  <c r="E4" i="9"/>
  <c r="E3" i="9" l="1"/>
</calcChain>
</file>

<file path=xl/sharedStrings.xml><?xml version="1.0" encoding="utf-8"?>
<sst xmlns="http://schemas.openxmlformats.org/spreadsheetml/2006/main" count="4733" uniqueCount="3656">
  <si>
    <t>Obveznik:</t>
  </si>
  <si>
    <t>8192 - IV. OSNOVNA ŠKOLA BJELOVAR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</si>
  <si>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</si>
  <si>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</si>
  <si>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</si>
  <si>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</si>
  <si>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</si>
  <si>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</si>
  <si>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</si>
  <si>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</si>
  <si>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</si>
  <si>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</si>
  <si>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</si>
  <si>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</si>
  <si>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</si>
  <si>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</si>
  <si>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</si>
  <si>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</si>
  <si>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</si>
  <si>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</si>
  <si>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</si>
  <si>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</si>
  <si>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</si>
  <si>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</si>
  <si>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</si>
  <si>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</si>
  <si>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</si>
  <si>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</si>
  <si>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</si>
  <si>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</si>
  <si>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</si>
  <si>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</si>
  <si>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</si>
  <si>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</si>
  <si>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</si>
  <si>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</si>
  <si>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</si>
  <si>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</si>
  <si>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</si>
  <si>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</si>
  <si>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</si>
  <si>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</si>
  <si>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</si>
  <si>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</si>
  <si>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</si>
  <si>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</si>
  <si>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</si>
  <si>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</si>
  <si>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</si>
  <si>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</si>
  <si>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</si>
  <si>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</si>
  <si>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</si>
  <si>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</si>
  <si>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</si>
  <si>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</si>
  <si>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</si>
  <si>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</si>
  <si>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</si>
  <si>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</si>
  <si>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</si>
  <si>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</si>
  <si>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</si>
  <si>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</si>
  <si>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</si>
  <si>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</si>
  <si>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</si>
  <si>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</si>
  <si>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</si>
  <si>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</si>
  <si>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</si>
  <si>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</si>
  <si>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</si>
  <si>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</si>
  <si>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</si>
  <si>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</si>
  <si>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</si>
  <si>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</si>
  <si>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</si>
  <si>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</si>
  <si>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</si>
  <si>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</si>
  <si>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</si>
  <si>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</si>
  <si>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</si>
  <si>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</si>
  <si>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</si>
  <si>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</si>
  <si>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</si>
  <si>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</si>
  <si>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</si>
  <si>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</si>
  <si>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</si>
  <si>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</si>
  <si>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</si>
  <si>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</si>
  <si>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</si>
  <si>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</si>
  <si>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</si>
  <si>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</si>
  <si>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</si>
  <si>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</si>
  <si>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</si>
  <si>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</si>
  <si>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</si>
  <si>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</si>
  <si>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</si>
  <si>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</si>
  <si>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</si>
  <si>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</si>
  <si>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</si>
  <si>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</si>
  <si>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</si>
  <si>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</si>
  <si>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</si>
  <si>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</si>
  <si>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</si>
  <si>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</si>
  <si>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</si>
  <si>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</si>
  <si>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</si>
  <si>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</si>
  <si>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</si>
  <si>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</si>
  <si>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</si>
  <si>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</si>
  <si>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</si>
  <si>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</si>
  <si>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</si>
  <si>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</si>
  <si>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</si>
  <si>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</si>
  <si>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</si>
  <si>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</si>
  <si>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</si>
  <si>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</si>
  <si>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</si>
  <si>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</si>
  <si>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</si>
  <si>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</si>
  <si>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</si>
  <si>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</si>
  <si>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</si>
  <si>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</si>
  <si>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</si>
  <si>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</si>
  <si>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</si>
  <si>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</si>
  <si>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</si>
  <si>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</si>
  <si>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</si>
  <si>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</si>
  <si>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</si>
  <si>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</si>
  <si>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</si>
  <si>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</si>
  <si>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</si>
  <si>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</si>
  <si>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</si>
  <si>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</si>
  <si>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</si>
  <si>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</si>
  <si>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</si>
  <si>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</si>
  <si>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</si>
  <si>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</si>
  <si>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</si>
  <si>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</si>
  <si>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</si>
  <si>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</si>
  <si>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</si>
  <si>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</si>
  <si>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</si>
  <si>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</si>
  <si>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</si>
  <si>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</si>
  <si>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</si>
  <si>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</si>
  <si>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</si>
  <si>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</si>
  <si>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</si>
  <si>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</si>
  <si>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</si>
  <si>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</si>
  <si>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</si>
  <si>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</si>
  <si>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</si>
  <si>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</si>
  <si>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</si>
  <si>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</si>
  <si>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</si>
  <si>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</si>
  <si>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</si>
  <si>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</si>
  <si>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</si>
  <si>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</si>
  <si>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</si>
  <si>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</si>
  <si>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</si>
  <si>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</si>
  <si>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</si>
  <si>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</si>
  <si>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</si>
  <si>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</si>
  <si>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</si>
  <si>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</si>
  <si>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</si>
  <si>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</si>
  <si>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</si>
  <si>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</si>
  <si>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</si>
  <si>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</si>
  <si>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</si>
  <si>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</si>
  <si>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</si>
  <si>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</si>
  <si>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</si>
  <si>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</si>
  <si>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</si>
  <si>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</si>
  <si>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</si>
  <si>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</si>
  <si>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</si>
  <si>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</si>
  <si>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</si>
  <si>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</si>
  <si>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</si>
  <si>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</si>
  <si>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</si>
  <si>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</si>
  <si>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</si>
  <si>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</si>
  <si>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</si>
  <si>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</si>
  <si>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</si>
  <si>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</si>
  <si>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</si>
  <si>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</si>
  <si>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</si>
  <si>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</si>
  <si>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</si>
  <si>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</si>
  <si>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</si>
  <si>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</si>
  <si>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</si>
  <si>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</si>
  <si>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</si>
  <si>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</si>
  <si>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</si>
  <si>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</si>
  <si>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</si>
  <si>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</si>
  <si>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</si>
  <si>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</si>
  <si>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</si>
  <si>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</si>
  <si>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</si>
  <si>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</si>
  <si>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</si>
  <si>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</si>
  <si>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</si>
  <si>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</si>
  <si>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</si>
  <si>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</si>
  <si>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</si>
  <si>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</si>
  <si>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</si>
  <si>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</si>
  <si>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</si>
  <si>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</si>
  <si>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</si>
  <si>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</si>
  <si>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</si>
  <si>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</si>
  <si>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</si>
  <si>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</si>
  <si>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</si>
  <si>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</si>
  <si>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</si>
  <si>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</si>
  <si>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</si>
  <si>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</si>
  <si>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</si>
  <si>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</si>
  <si>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</si>
  <si>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</si>
  <si>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</si>
  <si>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</si>
  <si>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</si>
  <si>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</si>
  <si>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</si>
  <si>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</si>
  <si>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</si>
  <si>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</si>
  <si>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</si>
  <si>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</si>
  <si>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</si>
  <si>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</si>
  <si>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</si>
  <si>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</si>
  <si>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</si>
  <si>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</si>
  <si>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</si>
  <si>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</si>
  <si>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</si>
  <si>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</si>
  <si>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</si>
  <si>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</si>
  <si>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</si>
  <si>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</si>
  <si>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</si>
  <si>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</si>
  <si>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</si>
  <si>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</si>
  <si>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</si>
  <si>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</si>
  <si>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</si>
  <si>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</si>
  <si>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</si>
  <si>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</si>
  <si>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</si>
  <si>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</si>
  <si>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</si>
  <si>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</si>
  <si>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</si>
  <si>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</si>
  <si>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</si>
  <si>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</si>
  <si>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</si>
  <si>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</si>
  <si>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</si>
  <si>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</si>
  <si>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</si>
  <si>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</si>
  <si>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</si>
  <si>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</si>
  <si>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</si>
  <si>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</si>
  <si>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</si>
  <si>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</si>
  <si>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</si>
  <si>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</si>
  <si>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</si>
  <si>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</si>
  <si>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</si>
  <si>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</si>
  <si>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</si>
  <si>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</si>
  <si>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</si>
  <si>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</si>
  <si>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</si>
  <si>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</si>
  <si>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</si>
  <si>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</si>
  <si>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</si>
  <si>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</si>
  <si>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</si>
  <si>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</si>
  <si>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</si>
  <si>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</si>
  <si>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</si>
  <si>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</si>
  <si>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</si>
  <si>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</si>
  <si>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</si>
  <si>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</si>
  <si>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</si>
  <si>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</si>
  <si>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</si>
  <si>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</si>
  <si>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</si>
  <si>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</si>
  <si>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</si>
  <si>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</si>
  <si>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</si>
  <si>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</si>
  <si>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</si>
  <si>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</si>
  <si>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</si>
  <si>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</si>
  <si>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</si>
  <si>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</si>
  <si>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</si>
  <si>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</si>
  <si>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</si>
  <si>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</si>
  <si>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</si>
  <si>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</si>
  <si>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</si>
  <si>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</si>
  <si>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</si>
  <si>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</si>
  <si>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</si>
  <si>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</si>
  <si>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</si>
  <si>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</si>
  <si>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</si>
  <si>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</si>
  <si>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</si>
  <si>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</si>
  <si>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</si>
  <si>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</si>
  <si>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</si>
  <si>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</si>
  <si>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</si>
  <si>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</si>
  <si>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</si>
  <si>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</si>
  <si>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</si>
  <si>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</si>
  <si>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</si>
  <si>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</si>
  <si>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</si>
  <si>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</si>
  <si>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</si>
  <si>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</si>
  <si>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</si>
  <si>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</si>
  <si>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</si>
  <si>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</si>
  <si>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</si>
  <si>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</si>
  <si>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</si>
  <si>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</si>
  <si>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</si>
  <si>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</si>
  <si>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</si>
  <si>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</si>
  <si>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</si>
  <si>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</si>
  <si>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</si>
  <si>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</si>
  <si>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</si>
  <si>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</si>
  <si>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</si>
  <si>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</si>
  <si>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</si>
  <si>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</si>
  <si>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</si>
  <si>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</si>
  <si>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</si>
  <si>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</si>
  <si>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</si>
  <si>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</si>
  <si>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</si>
  <si>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</si>
  <si>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</si>
  <si>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</si>
  <si>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</si>
  <si>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</si>
  <si>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</si>
  <si>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</si>
  <si>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</si>
  <si>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</si>
  <si>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</si>
  <si>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</si>
  <si>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</si>
  <si>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</si>
  <si>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</si>
  <si>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</si>
  <si>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</si>
  <si>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</si>
  <si>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</si>
  <si>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</si>
  <si>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</si>
  <si>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</si>
  <si>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</si>
  <si>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</si>
  <si>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</si>
  <si>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</si>
  <si>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</si>
  <si>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</si>
  <si>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</si>
  <si>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</si>
  <si>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</si>
  <si>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</si>
  <si>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</si>
  <si>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</si>
  <si>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</si>
  <si>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</si>
  <si>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</si>
  <si>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</si>
  <si>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</si>
  <si>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</si>
  <si>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</si>
  <si>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</si>
  <si>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</si>
  <si>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</si>
  <si>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</si>
  <si>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</si>
  <si>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</si>
  <si>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</si>
  <si>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</si>
  <si>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</si>
  <si>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</si>
  <si>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</si>
  <si>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</si>
  <si>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</si>
  <si>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</si>
  <si>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</si>
  <si>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</si>
  <si>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</si>
  <si>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</si>
  <si>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</si>
  <si>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</si>
  <si>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</si>
  <si>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</si>
  <si>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</si>
  <si>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</si>
  <si>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</si>
  <si>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</si>
  <si>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</si>
  <si>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</si>
  <si>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</si>
  <si>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</si>
  <si>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</si>
  <si>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</si>
  <si>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</si>
  <si>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</si>
  <si>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</si>
  <si>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</si>
  <si>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</si>
  <si>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</si>
  <si>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</si>
  <si>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</si>
  <si>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</si>
  <si>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</si>
  <si>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</si>
  <si>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</si>
  <si>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</si>
  <si>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</si>
  <si>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</si>
  <si>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</si>
  <si>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</si>
  <si>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</si>
  <si>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</si>
  <si>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</si>
  <si>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</si>
  <si>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</si>
  <si>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</si>
  <si>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</si>
  <si>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</si>
  <si>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</si>
  <si>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</si>
  <si>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</si>
  <si>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</si>
  <si>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</si>
  <si>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</si>
  <si>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</si>
  <si>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</si>
  <si>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</si>
  <si>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</si>
  <si>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</si>
  <si>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</si>
  <si>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</si>
  <si>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</si>
  <si>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</si>
  <si>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</si>
  <si>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</si>
  <si>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</si>
  <si>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</si>
  <si>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</si>
  <si>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</si>
  <si>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</si>
  <si>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</si>
  <si>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</si>
  <si>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</si>
  <si>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</si>
  <si>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</si>
  <si>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</si>
  <si>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</si>
  <si>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</si>
  <si>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</si>
  <si>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</si>
  <si>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</si>
  <si>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</si>
  <si>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</si>
  <si>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</si>
  <si>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</si>
  <si>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</si>
  <si>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</si>
  <si>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</si>
  <si>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</si>
  <si>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</si>
  <si>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</si>
  <si>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</si>
  <si>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</si>
  <si>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</si>
  <si>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</si>
  <si>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</si>
  <si>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</si>
  <si>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</si>
  <si>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</si>
  <si>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</si>
  <si>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</si>
  <si>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</si>
  <si>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</si>
  <si>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</si>
  <si>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</si>
  <si>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</si>
  <si>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</si>
  <si>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</si>
  <si>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</si>
  <si>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</si>
  <si>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</si>
  <si>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</si>
  <si>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</si>
  <si>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</si>
  <si>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</si>
  <si>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</si>
  <si>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</si>
  <si>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</si>
  <si>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</si>
  <si>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</si>
  <si>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</si>
  <si>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</si>
  <si>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</si>
  <si>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</si>
  <si>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</si>
  <si>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</si>
  <si>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</si>
  <si>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</si>
  <si>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</si>
  <si>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</si>
  <si>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</si>
  <si>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</si>
  <si>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</si>
  <si>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</si>
  <si>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</si>
  <si>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</si>
  <si>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</si>
  <si>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</si>
  <si>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</si>
  <si>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</si>
  <si>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</si>
  <si>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</si>
  <si>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</si>
  <si>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</si>
  <si>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</si>
  <si>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</si>
  <si>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</si>
  <si>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</si>
  <si>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</si>
  <si>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</si>
  <si>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</si>
  <si>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</si>
  <si>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</si>
  <si>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</si>
  <si>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</si>
  <si>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</si>
  <si>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</si>
  <si>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</si>
  <si>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</si>
  <si>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</si>
  <si>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</si>
  <si>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</si>
  <si>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</si>
  <si>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</si>
  <si>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</si>
  <si>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</si>
  <si>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</si>
  <si>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</si>
  <si>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</si>
  <si>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</si>
  <si>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</si>
  <si>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</si>
  <si>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</si>
  <si>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</si>
  <si>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</si>
  <si>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</si>
  <si>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</si>
  <si>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</si>
  <si>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</si>
  <si>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</si>
  <si>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</si>
  <si>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</si>
  <si>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</si>
  <si>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</si>
  <si>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</si>
  <si>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</si>
  <si>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</si>
  <si>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</si>
  <si>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</si>
  <si>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</si>
  <si>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</si>
  <si>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</si>
  <si>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</si>
  <si>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</si>
  <si>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</si>
  <si>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</si>
  <si>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</si>
  <si>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</si>
  <si>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</si>
  <si>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</si>
  <si>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</si>
  <si>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</si>
  <si>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</si>
  <si>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</si>
  <si>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</si>
  <si>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</si>
  <si>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</si>
  <si>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</si>
  <si>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</si>
  <si>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</si>
  <si>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</si>
  <si>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</si>
  <si>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</si>
  <si>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</si>
  <si>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</si>
  <si>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</si>
  <si>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</si>
  <si>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</si>
  <si>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</si>
  <si>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</si>
  <si>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</si>
  <si>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</si>
  <si>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</si>
  <si>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</si>
  <si>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</si>
  <si>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</si>
  <si>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</si>
  <si>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</si>
  <si>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</si>
  <si>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</si>
  <si>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</si>
  <si>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</si>
  <si>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</si>
  <si>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</si>
  <si>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</si>
  <si>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</si>
  <si>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</si>
  <si>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</si>
  <si>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</si>
  <si>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</si>
  <si>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</si>
  <si>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</si>
  <si>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</si>
  <si>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</si>
  <si>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</si>
  <si>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</si>
  <si>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</si>
  <si>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</si>
  <si>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</si>
  <si>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</si>
  <si>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</si>
  <si>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</si>
  <si>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</si>
  <si>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</si>
  <si>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</si>
  <si>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</si>
  <si>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</si>
  <si>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</si>
  <si>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</si>
  <si>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</si>
  <si>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</si>
  <si>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</si>
  <si>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</si>
  <si>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</si>
  <si>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</si>
  <si>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</si>
  <si>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</si>
  <si>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</si>
  <si>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</si>
  <si>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</si>
  <si>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</si>
  <si>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</si>
  <si>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</si>
  <si>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</si>
  <si>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</si>
  <si>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</si>
  <si>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</si>
  <si>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</si>
  <si>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</si>
  <si>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</si>
  <si>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</si>
  <si>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</si>
  <si>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</si>
  <si>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</si>
  <si>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</si>
  <si>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</si>
  <si>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</si>
  <si>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</si>
  <si>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</si>
  <si>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</si>
  <si>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</si>
  <si>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</si>
  <si>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</si>
  <si>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</si>
  <si>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</si>
  <si>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</si>
  <si>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</si>
  <si>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</si>
  <si>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</si>
  <si>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</si>
  <si>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</si>
  <si>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</si>
  <si>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</si>
  <si>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</si>
  <si>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</si>
  <si>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</si>
  <si>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</si>
  <si>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</si>
  <si>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</si>
  <si>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</si>
  <si>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</si>
  <si>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</si>
  <si>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</si>
  <si>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</si>
  <si>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</si>
  <si>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</si>
  <si>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</si>
  <si>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</si>
  <si>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</si>
  <si>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</si>
  <si>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</si>
  <si>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</si>
  <si>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</si>
  <si>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</si>
  <si>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</si>
  <si>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</si>
  <si>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</si>
  <si>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</si>
  <si>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</si>
  <si>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</si>
  <si>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</si>
  <si>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</si>
  <si>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</si>
  <si>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</si>
  <si>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</si>
  <si>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</si>
  <si>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</si>
  <si>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</si>
  <si>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</si>
  <si>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</si>
  <si>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</si>
  <si>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</si>
  <si>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</si>
  <si>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</si>
  <si>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</si>
  <si>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</si>
  <si>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</si>
  <si>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</si>
  <si>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</si>
  <si>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</si>
  <si>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</si>
  <si>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</si>
  <si>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</si>
  <si>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</si>
  <si>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</si>
  <si>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</si>
  <si>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</si>
  <si>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</si>
  <si>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</si>
  <si>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</si>
  <si>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</si>
  <si>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</si>
  <si>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</si>
  <si>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</si>
  <si>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</si>
  <si>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</si>
  <si>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</si>
  <si>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</si>
  <si>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</si>
  <si>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</si>
  <si>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</si>
  <si>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</si>
  <si>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</si>
  <si>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</si>
  <si>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</si>
  <si>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</si>
  <si>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</si>
  <si>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</si>
  <si>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</si>
  <si>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</si>
  <si>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</si>
  <si>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</si>
  <si>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</si>
  <si>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</si>
  <si>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</si>
  <si>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</si>
  <si>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</si>
  <si>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</si>
  <si>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</si>
  <si>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</si>
  <si>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</si>
  <si>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</si>
  <si>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</si>
  <si>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</si>
  <si>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</si>
  <si>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</si>
  <si>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</si>
  <si>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</si>
  <si>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</si>
  <si>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</si>
  <si>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</si>
  <si>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</si>
  <si>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</si>
  <si>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</si>
  <si>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</si>
  <si>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</si>
  <si>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</si>
  <si>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</si>
  <si>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</si>
  <si>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</si>
  <si>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</si>
  <si>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</si>
  <si>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</si>
  <si>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</si>
  <si>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</si>
  <si>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</si>
  <si>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</si>
  <si>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</si>
  <si>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</si>
  <si>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</si>
  <si>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</si>
  <si>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</si>
  <si>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</si>
  <si>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</si>
  <si>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</si>
  <si>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</si>
  <si>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</si>
  <si>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</si>
  <si>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</si>
  <si>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</si>
  <si>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</si>
  <si>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</si>
  <si>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</si>
  <si>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</si>
  <si>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</si>
  <si>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</si>
  <si>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</si>
  <si>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</si>
  <si>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</si>
  <si>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</si>
  <si>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</si>
  <si>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</si>
  <si>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</si>
  <si>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</si>
  <si>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</si>
  <si>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</si>
  <si>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</si>
  <si>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</si>
  <si>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</si>
  <si>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</si>
  <si>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</si>
  <si>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</si>
  <si>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</si>
  <si>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</si>
  <si>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</si>
  <si>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</si>
  <si>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</si>
  <si>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</si>
  <si>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</si>
  <si>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</si>
  <si>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</si>
  <si>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</si>
  <si>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</si>
  <si>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</si>
  <si>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</si>
  <si>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</si>
  <si>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</si>
  <si>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</si>
  <si>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</si>
  <si>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</si>
  <si>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</si>
  <si>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</si>
  <si>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</si>
  <si>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</si>
  <si>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</si>
  <si>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</si>
  <si>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</si>
  <si>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</si>
  <si>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</si>
  <si>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</si>
  <si>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</si>
  <si>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</si>
  <si>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</si>
  <si>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</si>
  <si>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</si>
  <si>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</si>
  <si>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</si>
  <si>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</si>
  <si>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</si>
  <si>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</si>
  <si>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</si>
  <si>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</si>
  <si>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</si>
  <si>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</si>
  <si>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</si>
  <si>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</si>
  <si>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</si>
  <si>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</si>
  <si>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</si>
  <si>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</si>
  <si>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</si>
  <si>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</si>
  <si>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</si>
  <si>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</si>
  <si>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</si>
  <si>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</si>
  <si>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</si>
  <si>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</si>
  <si>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</si>
  <si>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</si>
  <si>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</si>
  <si>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</si>
  <si>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</si>
  <si>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</si>
  <si>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</si>
  <si>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</si>
  <si>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</si>
  <si>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</si>
  <si>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</si>
  <si>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</si>
  <si>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</si>
  <si>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</si>
  <si>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</si>
  <si>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</si>
  <si>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</si>
  <si>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</si>
  <si>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</si>
  <si>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</si>
  <si>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</si>
  <si>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</si>
  <si>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</si>
  <si>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</si>
  <si>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</si>
  <si>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</si>
  <si>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</si>
  <si>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</si>
  <si>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</si>
  <si>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</si>
  <si>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</si>
  <si>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</si>
  <si>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</si>
  <si>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</si>
  <si>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</si>
  <si>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</si>
  <si>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</si>
  <si>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</si>
  <si>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</si>
  <si>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</si>
  <si>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</si>
  <si>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</si>
  <si>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</si>
  <si>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</si>
  <si>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</si>
  <si>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</si>
  <si>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</si>
  <si>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</si>
  <si>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</si>
  <si>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</si>
  <si>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</si>
  <si>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</si>
  <si>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</si>
  <si>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</si>
  <si>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</si>
  <si>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</si>
  <si>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</si>
  <si>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</si>
  <si>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</si>
  <si>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</si>
  <si>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</si>
  <si>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</si>
  <si>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</si>
  <si>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</si>
  <si>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</si>
  <si>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</si>
  <si>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</si>
  <si>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</si>
  <si>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</si>
  <si>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</si>
  <si>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</si>
  <si>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</si>
  <si>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</si>
  <si>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</si>
  <si>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</si>
  <si>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</si>
  <si>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</si>
  <si>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</si>
  <si>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</si>
  <si>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</si>
  <si>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</si>
  <si>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</si>
  <si>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</si>
  <si>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</si>
  <si>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</si>
  <si>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</si>
  <si>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</si>
  <si>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</si>
  <si>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</si>
  <si>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</si>
  <si>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</si>
  <si>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</si>
  <si>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</si>
  <si>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</si>
  <si>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</si>
  <si>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</si>
  <si>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</si>
  <si>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</si>
  <si>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</si>
  <si>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</si>
  <si>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</si>
  <si>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</si>
  <si>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</si>
  <si>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</si>
  <si>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</si>
  <si>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</si>
  <si>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</si>
  <si>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</si>
  <si>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</si>
  <si>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</si>
  <si>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</si>
  <si>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</si>
  <si>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</si>
  <si>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</si>
  <si>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</si>
  <si>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</si>
  <si>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</si>
  <si>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</si>
  <si>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</si>
  <si>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</si>
  <si>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</si>
  <si>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</si>
  <si>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</si>
  <si>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</si>
  <si>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</si>
  <si>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</si>
  <si>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</si>
  <si>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</si>
  <si>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</si>
  <si>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</si>
  <si>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</si>
  <si>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</si>
  <si>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</si>
  <si>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</si>
  <si>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</si>
  <si>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</si>
  <si>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</si>
  <si>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</si>
  <si>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</si>
  <si>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</si>
  <si>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</si>
  <si>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</si>
  <si>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</si>
  <si>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</si>
  <si>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</si>
  <si>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</si>
  <si>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</si>
  <si>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</si>
  <si>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</si>
  <si>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</si>
  <si>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</si>
  <si>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</si>
  <si>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</si>
  <si>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</si>
  <si>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</si>
  <si>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</si>
  <si>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</si>
  <si>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</si>
  <si>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</si>
  <si>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</si>
  <si>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</si>
  <si>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</si>
  <si>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</si>
  <si>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</si>
  <si>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</si>
  <si>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</si>
  <si>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</si>
  <si>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</si>
  <si>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</si>
  <si>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</si>
  <si>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</si>
  <si>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</si>
  <si>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</si>
  <si>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</si>
  <si>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</si>
  <si>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</si>
  <si>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</si>
  <si>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</si>
  <si>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</si>
  <si>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</si>
  <si>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</si>
  <si>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</si>
  <si>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</si>
  <si>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</si>
  <si>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</si>
  <si>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</si>
  <si>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</si>
  <si>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</si>
  <si>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</si>
  <si>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</si>
  <si>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</si>
  <si>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</si>
  <si>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</si>
  <si>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</si>
  <si>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</si>
  <si>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</si>
  <si>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</si>
  <si>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</si>
  <si>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</si>
  <si>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</si>
  <si>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</si>
  <si>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</si>
  <si>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</si>
  <si>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</si>
  <si>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</si>
  <si>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</si>
  <si>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</si>
  <si>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</si>
  <si>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</si>
  <si>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</si>
  <si>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</si>
  <si>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</si>
  <si>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</si>
  <si>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</si>
  <si>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</si>
  <si>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</si>
  <si>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</si>
  <si>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</si>
  <si>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</si>
  <si>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</si>
  <si>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</si>
  <si>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</si>
  <si>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</si>
  <si>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</si>
  <si>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</si>
  <si>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</si>
  <si>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</si>
  <si>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</si>
  <si>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</si>
  <si>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</si>
  <si>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</si>
  <si>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</si>
  <si>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</si>
  <si>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</si>
  <si>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</si>
  <si>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</si>
  <si>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</si>
  <si>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</si>
  <si>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</si>
  <si>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</si>
  <si>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</si>
  <si>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</si>
  <si>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</si>
  <si>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</si>
  <si>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</si>
  <si>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</si>
  <si>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</si>
  <si>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</si>
  <si>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</si>
  <si>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</si>
  <si>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</si>
  <si>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</si>
  <si>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</si>
  <si>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</si>
  <si>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</si>
  <si>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</si>
  <si>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</si>
  <si>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</si>
  <si>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</si>
  <si>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</si>
  <si>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</si>
  <si>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</si>
  <si>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</si>
  <si>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</si>
  <si>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</si>
  <si>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</si>
  <si>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</si>
  <si>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</si>
  <si>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</si>
  <si>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</si>
  <si>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</si>
  <si>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</si>
  <si>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</si>
  <si>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</si>
  <si>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</si>
  <si>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</si>
  <si>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</si>
  <si>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</si>
  <si>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</si>
  <si>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</si>
  <si>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</si>
  <si>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</si>
  <si>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</si>
  <si>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</si>
  <si>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</si>
  <si>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</si>
  <si>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</si>
  <si>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</si>
  <si>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</si>
  <si>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</si>
  <si>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</si>
  <si>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</si>
  <si>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</si>
  <si>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</si>
  <si>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</si>
  <si>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</si>
  <si>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</si>
  <si>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</si>
  <si>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</si>
  <si>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</si>
  <si>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</si>
  <si>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</si>
  <si>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</si>
  <si>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</si>
  <si>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</si>
  <si>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</si>
  <si>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</si>
  <si>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</si>
  <si>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</si>
  <si>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</si>
  <si>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</si>
  <si>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</si>
  <si>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</si>
  <si>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</si>
  <si>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</si>
  <si>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</si>
  <si>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</si>
  <si>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</si>
  <si>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</si>
  <si>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</si>
  <si>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</si>
  <si>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</si>
  <si>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</si>
  <si>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</si>
  <si>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</si>
  <si>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</si>
  <si>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</si>
  <si>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</si>
  <si>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</si>
  <si>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</si>
  <si>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</si>
  <si>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</si>
  <si>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</si>
  <si>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</si>
  <si>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</si>
  <si>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</si>
  <si>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</si>
  <si>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</si>
  <si>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</si>
  <si>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</si>
  <si>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</si>
  <si>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</si>
  <si>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</si>
  <si>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</si>
  <si>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</si>
  <si>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</si>
  <si>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</si>
  <si>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</si>
  <si>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</si>
  <si>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</si>
  <si>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</si>
  <si>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</si>
  <si>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</si>
  <si>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</si>
  <si>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</si>
  <si>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</si>
  <si>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</si>
  <si>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</si>
  <si>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</si>
  <si>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</si>
  <si>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</si>
  <si>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</si>
  <si>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</si>
  <si>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</si>
  <si>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</si>
  <si>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</si>
  <si>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</si>
  <si>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</si>
  <si>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</si>
  <si>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</si>
  <si>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</si>
  <si>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</si>
  <si>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</si>
  <si>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</si>
  <si>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</si>
  <si>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</si>
  <si>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</si>
  <si>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</si>
  <si>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</si>
  <si>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</si>
  <si>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</si>
  <si>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</si>
  <si>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</si>
  <si>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</si>
  <si>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</si>
  <si>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</si>
  <si>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</si>
  <si>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</si>
  <si>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</si>
  <si>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</si>
  <si>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</si>
  <si>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</si>
  <si>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</si>
  <si>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</si>
  <si>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</si>
  <si>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</si>
  <si>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</si>
  <si>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</si>
  <si>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</si>
  <si>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</si>
  <si>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</si>
  <si>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</si>
  <si>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</si>
  <si>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</si>
  <si>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</si>
  <si>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</si>
  <si>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</si>
  <si>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</si>
  <si>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</si>
  <si>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</si>
  <si>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</si>
  <si>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</si>
  <si>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</si>
  <si>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</si>
  <si>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</si>
  <si>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</si>
  <si>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</si>
  <si>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</si>
  <si>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</si>
  <si>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</si>
  <si>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</si>
  <si>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</si>
  <si>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</si>
  <si>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</si>
  <si>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</si>
  <si>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</si>
  <si>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</si>
  <si>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</si>
  <si>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</si>
  <si>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</si>
  <si>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</si>
  <si>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</si>
  <si>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</si>
  <si>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</si>
  <si>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</si>
  <si>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</si>
  <si>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</si>
  <si>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</si>
  <si>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</si>
  <si>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</si>
  <si>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</si>
  <si>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</si>
  <si>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</si>
  <si>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</si>
  <si>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</si>
  <si>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</si>
  <si>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</si>
  <si>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</si>
  <si>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</si>
  <si>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</si>
  <si>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</si>
  <si>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</si>
  <si>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</si>
  <si>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</si>
  <si>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</si>
  <si>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</si>
  <si>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</si>
  <si>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</si>
  <si>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</si>
  <si>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</si>
  <si>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</si>
  <si>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</si>
  <si>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</si>
  <si>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</si>
  <si>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</si>
  <si>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</si>
  <si>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</si>
  <si>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</si>
  <si>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</si>
  <si>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</si>
  <si>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</si>
  <si>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</si>
  <si>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</si>
  <si>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</si>
  <si>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</si>
  <si>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</si>
  <si>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</si>
  <si>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</si>
  <si>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</si>
  <si>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</si>
  <si>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</si>
  <si>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</si>
  <si>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</si>
  <si>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</si>
  <si>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</si>
  <si>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</si>
  <si>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</si>
  <si>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</si>
  <si>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</si>
  <si>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</si>
  <si>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</si>
  <si>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</si>
  <si>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</si>
  <si>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</si>
  <si>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</si>
  <si>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</si>
  <si>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</si>
  <si>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</si>
  <si>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</si>
  <si>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</si>
  <si>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</si>
  <si>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</si>
  <si>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</si>
  <si>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</si>
  <si>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</si>
  <si>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</si>
  <si>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</si>
  <si>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</si>
  <si>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</si>
  <si>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</si>
  <si>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</si>
  <si>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</si>
  <si>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</si>
  <si>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</si>
  <si>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</si>
  <si>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</si>
  <si>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</si>
  <si>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</si>
  <si>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</si>
  <si>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</si>
  <si>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</si>
  <si>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</si>
  <si>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</si>
  <si>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</si>
  <si>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</si>
  <si>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</si>
  <si>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</si>
  <si>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</si>
  <si>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</si>
  <si>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</si>
  <si>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</si>
  <si>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</si>
  <si>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</si>
  <si>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</si>
  <si>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</si>
  <si>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</si>
  <si>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</si>
  <si>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</si>
  <si>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</si>
  <si>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</si>
  <si>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</si>
  <si>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</si>
  <si>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</si>
  <si>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</si>
  <si>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</si>
  <si>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</si>
  <si>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</si>
  <si>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</si>
  <si>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</si>
  <si>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</si>
  <si>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</si>
  <si>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</si>
  <si>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</si>
  <si>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</si>
  <si>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</si>
  <si>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</si>
  <si>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</si>
  <si>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</si>
  <si>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</si>
  <si>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</si>
  <si>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</si>
  <si>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</si>
  <si>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</si>
  <si>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</si>
  <si>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</si>
  <si>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</si>
  <si>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</si>
  <si>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</si>
  <si>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</si>
  <si>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</si>
  <si>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</si>
  <si>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</si>
  <si>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</si>
  <si>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</si>
  <si>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</si>
  <si>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</si>
  <si>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</si>
  <si>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</si>
  <si>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</si>
  <si>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</si>
  <si>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</si>
  <si>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</si>
  <si>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</si>
  <si>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</si>
  <si>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</si>
  <si>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</si>
  <si>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</si>
  <si>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</si>
  <si>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</si>
  <si>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</si>
  <si>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</si>
  <si>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</si>
  <si>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</si>
  <si>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</si>
  <si>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</si>
  <si>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</si>
  <si>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</si>
  <si>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</si>
  <si>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</si>
  <si>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</si>
  <si>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</si>
  <si>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</si>
  <si>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</si>
  <si>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</si>
  <si>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</si>
  <si>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</si>
  <si>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</si>
  <si>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</si>
  <si>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</si>
  <si>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</si>
  <si>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</si>
  <si>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</si>
  <si>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</si>
  <si>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</si>
  <si>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</si>
  <si>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</si>
  <si>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</si>
  <si>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</si>
  <si>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</si>
  <si>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</si>
  <si>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</si>
  <si>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</si>
  <si>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</si>
  <si>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</si>
  <si>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</si>
  <si>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</si>
  <si>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</si>
  <si>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</si>
  <si>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</si>
  <si>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</si>
  <si>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</si>
  <si>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</si>
  <si>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</si>
  <si>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</si>
  <si>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</si>
  <si>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</si>
  <si>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</si>
  <si>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</si>
  <si>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</si>
  <si>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</si>
  <si>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</si>
  <si>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</si>
  <si>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</si>
  <si>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</si>
  <si>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</si>
  <si>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</si>
  <si>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</si>
  <si>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</si>
  <si>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</si>
  <si>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</si>
  <si>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</si>
  <si>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</si>
  <si>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</si>
  <si>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</si>
  <si>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</si>
  <si>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</si>
  <si>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</si>
  <si>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</si>
  <si>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</si>
  <si>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</si>
  <si>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</si>
  <si>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</si>
  <si>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</si>
  <si>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</si>
  <si>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</si>
  <si>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</si>
  <si>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</si>
  <si>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</si>
  <si>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</si>
  <si>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</si>
  <si>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</si>
  <si>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</si>
  <si>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</si>
  <si>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</si>
  <si>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</si>
  <si>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</si>
  <si>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</si>
  <si>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</si>
  <si>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</si>
  <si>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</si>
  <si>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</si>
  <si>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</si>
  <si>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</si>
  <si>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</si>
  <si>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</si>
  <si>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</si>
  <si>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</si>
  <si>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</si>
  <si>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</si>
  <si>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</si>
  <si>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</si>
  <si>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</si>
  <si>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</si>
  <si>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</si>
  <si>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</si>
  <si>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</si>
  <si>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</si>
  <si>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</si>
  <si>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</si>
  <si>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</si>
  <si>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</si>
  <si>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</si>
  <si>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</si>
  <si>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</si>
  <si>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</si>
  <si>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</si>
  <si>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</si>
  <si>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</si>
  <si>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</si>
  <si>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</si>
  <si>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</si>
  <si>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</si>
  <si>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</si>
  <si>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</si>
  <si>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</si>
  <si>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</si>
  <si>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</si>
  <si>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</si>
  <si>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</si>
  <si>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</si>
  <si>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</si>
  <si>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</si>
  <si>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</si>
  <si>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</si>
  <si>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</si>
  <si>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</si>
  <si>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</si>
  <si>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</si>
  <si>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</si>
  <si>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</si>
  <si>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</si>
  <si>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</si>
  <si>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</si>
  <si>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</si>
  <si>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</si>
  <si>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</si>
  <si>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</si>
  <si>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</si>
  <si>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</si>
  <si>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</si>
  <si>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</si>
  <si>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</si>
  <si>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</si>
  <si>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</si>
  <si>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</si>
  <si>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</si>
  <si>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</si>
  <si>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</si>
  <si>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</si>
  <si>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</si>
  <si>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</si>
  <si>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</si>
  <si>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</si>
  <si>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</si>
  <si>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</si>
  <si>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</si>
  <si>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</si>
  <si>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</si>
  <si>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</si>
  <si>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</si>
  <si>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</si>
  <si>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</si>
  <si>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</si>
  <si>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</si>
  <si>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</si>
  <si>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</si>
  <si>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</si>
  <si>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</si>
  <si>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</si>
  <si>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</si>
  <si>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</si>
  <si>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</si>
  <si>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</si>
  <si>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</si>
  <si>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</si>
  <si>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</si>
  <si>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</si>
  <si>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</si>
  <si>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</si>
  <si>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</si>
  <si>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</si>
  <si>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</si>
  <si>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</si>
  <si>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</si>
  <si>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</si>
  <si>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</si>
  <si>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</si>
  <si>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</si>
  <si>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</si>
  <si>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</si>
  <si>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</si>
  <si>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</si>
  <si>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</si>
  <si>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</si>
  <si>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</si>
  <si>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</si>
  <si>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</si>
  <si>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</si>
  <si>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</si>
  <si>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</si>
  <si>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</si>
  <si>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</si>
  <si>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</si>
  <si>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</si>
  <si>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</si>
  <si>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</si>
  <si>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</si>
  <si>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</si>
  <si>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</si>
  <si>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</si>
  <si>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</si>
  <si>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</si>
  <si>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</si>
  <si>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</si>
  <si>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</si>
  <si>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</si>
  <si>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</si>
  <si>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</si>
  <si>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</si>
  <si>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</si>
  <si>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</si>
  <si>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</si>
  <si>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</si>
  <si>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</si>
  <si>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</si>
  <si>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</si>
  <si>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</si>
  <si>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</si>
  <si>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</si>
  <si>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</si>
  <si>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</si>
  <si>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</si>
  <si>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</si>
  <si>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</si>
  <si>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</si>
  <si>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</si>
  <si>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</si>
  <si>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</si>
  <si>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</si>
  <si>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</si>
  <si>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</si>
  <si>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</si>
  <si>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</si>
  <si>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</si>
  <si>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</si>
  <si>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</si>
  <si>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</si>
  <si>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</si>
  <si>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</si>
  <si>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</si>
  <si>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</si>
  <si>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</si>
  <si>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</si>
  <si>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</si>
  <si>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</si>
  <si>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</si>
  <si>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</si>
  <si>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</si>
  <si>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</si>
  <si>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</si>
  <si>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</si>
  <si>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</si>
  <si>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</si>
  <si>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</si>
  <si>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</si>
  <si>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</si>
  <si>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</si>
  <si>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</si>
  <si>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</si>
  <si>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</si>
  <si>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</si>
  <si>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</si>
  <si>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</si>
  <si>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</si>
  <si>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</si>
  <si>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</si>
  <si>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</si>
  <si>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</si>
  <si>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</si>
  <si>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</si>
  <si>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</si>
  <si>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</si>
  <si>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</si>
  <si>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</si>
  <si>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</si>
  <si>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</si>
  <si>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</si>
  <si>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</si>
  <si>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</si>
  <si>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</si>
  <si>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</si>
  <si>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</si>
  <si>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</si>
  <si>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</si>
  <si>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</si>
  <si>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</si>
  <si>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</si>
  <si>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</si>
  <si>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</si>
  <si>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</si>
  <si>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</si>
  <si>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</si>
  <si>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</si>
  <si>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</si>
  <si>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</si>
  <si>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</si>
  <si>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</si>
  <si>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</si>
  <si>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</si>
  <si>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</si>
  <si>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</si>
  <si>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</si>
  <si>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</si>
  <si>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</si>
  <si>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</si>
  <si>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</si>
  <si>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</si>
  <si>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</si>
  <si>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</si>
  <si>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</si>
  <si>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</si>
  <si>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</si>
  <si>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</si>
  <si>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</si>
  <si>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</si>
  <si>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</si>
  <si>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</si>
  <si>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</si>
  <si>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</si>
  <si>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</si>
  <si>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</si>
  <si>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</si>
  <si>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</si>
  <si>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</si>
  <si>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</si>
  <si>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</si>
  <si>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</si>
  <si>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</si>
  <si>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</si>
  <si>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</si>
  <si>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</si>
  <si>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</si>
  <si>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</si>
  <si>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</si>
  <si>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</si>
  <si>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</si>
  <si>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</si>
  <si>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</si>
  <si>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</si>
  <si>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</si>
  <si>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</si>
  <si>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</si>
  <si>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</si>
  <si>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</si>
  <si>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</si>
  <si>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</si>
  <si>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</si>
  <si>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</si>
  <si>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</si>
  <si>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</si>
  <si>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</si>
  <si>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</si>
  <si>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</si>
  <si>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</si>
  <si>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</si>
  <si>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</si>
  <si>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</si>
  <si>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</si>
  <si>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</si>
  <si>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</si>
  <si>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</si>
  <si>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</si>
  <si>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</si>
  <si>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</si>
  <si>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</si>
  <si>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</si>
  <si>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IV. OSNOVNA ŠKOLA BJELOVAR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</si>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</sst>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2880468.2199999997</v>
      </c>
      <c r="D2" s="7">
        <f>'PR-RAS'!E6</f>
        <v>3025941.59</v>
      </c>
      <c r="E2" s="7">
        <v>0</v>
      </c>
      <c r="F2" s="7">
        <v>0</v>
      </c>
      <c r="G2" s="8">
        <f t="shared" ref="G2:G274" si="0">(B2/1000)*(C2*1+D2*2)</f>
        <v>8932.3513999999996</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2523247.0099999998</v>
      </c>
      <c r="D45" s="2">
        <f>'PR-RAS'!E49</f>
        <v>2605662.3600000003</v>
      </c>
      <c r="E45" s="2">
        <v>0</v>
      </c>
      <c r="F45" s="2">
        <v>0</v>
      </c>
      <c r="G45" s="3">
        <f t="shared" si="0"/>
        <v>340321.15612</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2468996.9</v>
      </c>
      <c r="D64" s="2">
        <f>'PR-RAS'!E68</f>
        <v>2605662.3600000003</v>
      </c>
      <c r="E64" s="2">
        <v>0</v>
      </c>
      <c r="F64" s="2">
        <v>0</v>
      </c>
      <c r="G64" s="3">
        <f t="shared" si="0"/>
        <v>483860.2620600001</v>
      </c>
      <c r="H64" s="3">
        <f t="shared" si="1"/>
        <v>0.46000000042840838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2466676.54</v>
      </c>
      <c r="D65" s="2">
        <f>'PR-RAS'!E69</f>
        <v>2593053.4700000002</v>
      </c>
      <c r="E65" s="2">
        <v>0</v>
      </c>
      <c r="F65" s="2">
        <v>0</v>
      </c>
      <c r="G65" s="3">
        <f t="shared" si="0"/>
        <v>489778.14272000006</v>
      </c>
      <c r="H65" s="3">
        <f t="shared" si="1"/>
        <v>0.93000000016763806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2320.36</v>
      </c>
      <c r="D66" s="2">
        <f>'PR-RAS'!E70</f>
        <v>12608.89</v>
      </c>
      <c r="E66" s="2">
        <v>0</v>
      </c>
      <c r="F66" s="2">
        <v>0</v>
      </c>
      <c r="G66" s="3">
        <f t="shared" si="0"/>
        <v>1789.9791</v>
      </c>
      <c r="H66" s="3">
        <f t="shared" si="1"/>
        <v>0.47000000000070941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54250.11</v>
      </c>
      <c r="D70" s="2">
        <f>'PR-RAS'!E74</f>
        <v>0</v>
      </c>
      <c r="E70" s="2">
        <v>0</v>
      </c>
      <c r="F70" s="2">
        <v>0</v>
      </c>
      <c r="G70" s="3">
        <f t="shared" si="0"/>
        <v>3743.2575900000002</v>
      </c>
      <c r="H70" s="3">
        <f t="shared" si="1"/>
        <v>0.11000000000058208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54250.11</v>
      </c>
      <c r="D71" s="2">
        <f>'PR-RAS'!E75</f>
        <v>0</v>
      </c>
      <c r="E71" s="2">
        <v>0</v>
      </c>
      <c r="F71" s="2">
        <v>0</v>
      </c>
      <c r="G71" s="3">
        <f t="shared" si="0"/>
        <v>3797.5077000000006</v>
      </c>
      <c r="H71" s="3">
        <f t="shared" si="1"/>
        <v>0.11000000000058208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28055.27</v>
      </c>
      <c r="D102" s="2">
        <f>'PR-RAS'!E106</f>
        <v>20321.77</v>
      </c>
      <c r="E102" s="2">
        <v>0</v>
      </c>
      <c r="F102" s="2">
        <v>0</v>
      </c>
      <c r="G102" s="3">
        <f t="shared" si="0"/>
        <v>6938.5798100000002</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28055.27</v>
      </c>
      <c r="D108" s="2">
        <f>'PR-RAS'!E112</f>
        <v>20321.77</v>
      </c>
      <c r="E108" s="2">
        <v>0</v>
      </c>
      <c r="F108" s="2">
        <v>0</v>
      </c>
      <c r="G108" s="3">
        <f t="shared" si="0"/>
        <v>7350.7726699999994</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28055.27</v>
      </c>
      <c r="D113" s="2">
        <f>'PR-RAS'!E117</f>
        <v>20321.77</v>
      </c>
      <c r="E113" s="2">
        <v>0</v>
      </c>
      <c r="F113" s="2">
        <v>0</v>
      </c>
      <c r="G113" s="3">
        <f t="shared" si="0"/>
        <v>7694.2667199999996</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46930.179999999993</v>
      </c>
      <c r="D121" s="2">
        <f>'PR-RAS'!E125</f>
        <v>41913.759999999995</v>
      </c>
      <c r="E121" s="2">
        <v>0</v>
      </c>
      <c r="F121" s="2">
        <v>0</v>
      </c>
      <c r="G121" s="3">
        <f t="shared" si="0"/>
        <v>15690.923999999997</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42658.84</v>
      </c>
      <c r="D122" s="2">
        <f>'PR-RAS'!E126</f>
        <v>37961.199999999997</v>
      </c>
      <c r="E122" s="2">
        <v>0</v>
      </c>
      <c r="F122" s="2">
        <v>0</v>
      </c>
      <c r="G122" s="3">
        <f t="shared" si="0"/>
        <v>14348.330039999999</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42658.84</v>
      </c>
      <c r="D124" s="2">
        <f>'PR-RAS'!E128</f>
        <v>37961.199999999997</v>
      </c>
      <c r="E124" s="2">
        <v>0</v>
      </c>
      <c r="F124" s="2">
        <v>0</v>
      </c>
      <c r="G124" s="3">
        <f t="shared" si="0"/>
        <v>14585.492519999998</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4271.34</v>
      </c>
      <c r="D125" s="2">
        <f>'PR-RAS'!E129</f>
        <v>3952.56</v>
      </c>
      <c r="E125" s="2">
        <v>0</v>
      </c>
      <c r="F125" s="2">
        <v>0</v>
      </c>
      <c r="G125" s="3">
        <f t="shared" si="0"/>
        <v>1509.88104</v>
      </c>
      <c r="H125" s="3">
        <f t="shared" si="1"/>
        <v>0.78000000000020009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4271.34</v>
      </c>
      <c r="D126" s="2">
        <f>'PR-RAS'!E130</f>
        <v>3530</v>
      </c>
      <c r="E126" s="2">
        <v>0</v>
      </c>
      <c r="F126" s="2">
        <v>0</v>
      </c>
      <c r="G126" s="3">
        <f t="shared" si="0"/>
        <v>1416.4175</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422.56</v>
      </c>
      <c r="E127" s="2">
        <v>0</v>
      </c>
      <c r="F127" s="2">
        <v>0</v>
      </c>
      <c r="G127" s="3">
        <f t="shared" si="0"/>
        <v>106.48511999999999</v>
      </c>
      <c r="H127" s="3">
        <f t="shared" si="1"/>
        <v>0.43999999999999773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282235.75</v>
      </c>
      <c r="D130" s="2">
        <f>'PR-RAS'!E134</f>
        <v>358043.69</v>
      </c>
      <c r="E130" s="2">
        <v>0</v>
      </c>
      <c r="F130" s="2">
        <v>0</v>
      </c>
      <c r="G130" s="3">
        <f t="shared" si="0"/>
        <v>128783.68377</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282235.75</v>
      </c>
      <c r="D131" s="2">
        <f>'PR-RAS'!E135</f>
        <v>358043.69</v>
      </c>
      <c r="E131" s="2">
        <v>0</v>
      </c>
      <c r="F131" s="2">
        <v>0</v>
      </c>
      <c r="G131" s="3">
        <f t="shared" si="0"/>
        <v>129782.00690000001</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282235.75</v>
      </c>
      <c r="D132" s="2">
        <f>'PR-RAS'!E136</f>
        <v>357043.69</v>
      </c>
      <c r="E132" s="2">
        <v>0</v>
      </c>
      <c r="F132" s="2">
        <v>0</v>
      </c>
      <c r="G132" s="3">
        <f t="shared" si="0"/>
        <v>130518.33003000001</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1000</v>
      </c>
      <c r="E133" s="2">
        <v>0</v>
      </c>
      <c r="F133" s="2">
        <v>0</v>
      </c>
      <c r="G133" s="3">
        <f t="shared" si="0"/>
        <v>264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2869171.5900000003</v>
      </c>
      <c r="D148" s="2">
        <f>'PR-RAS'!E152</f>
        <v>3220620.4600000004</v>
      </c>
      <c r="E148" s="2">
        <v>0</v>
      </c>
      <c r="F148" s="2">
        <v>0</v>
      </c>
      <c r="G148" s="3">
        <f t="shared" si="0"/>
        <v>1368630.6389700002</v>
      </c>
      <c r="H148" s="3">
        <f t="shared" si="1"/>
        <v>0.87000000011175871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2337498.7600000002</v>
      </c>
      <c r="D149" s="2">
        <f>'PR-RAS'!E153</f>
        <v>2696391.2</v>
      </c>
      <c r="E149" s="2">
        <v>0</v>
      </c>
      <c r="F149" s="2">
        <v>0</v>
      </c>
      <c r="G149" s="3">
        <f t="shared" si="0"/>
        <v>1144081.6116799999</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1944324.6800000002</v>
      </c>
      <c r="D150" s="2">
        <f>'PR-RAS'!E154</f>
        <v>2245264.1700000004</v>
      </c>
      <c r="E150" s="2">
        <v>0</v>
      </c>
      <c r="F150" s="2">
        <v>0</v>
      </c>
      <c r="G150" s="3">
        <f t="shared" si="0"/>
        <v>958793.09998000017</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1831414.62</v>
      </c>
      <c r="D151" s="2">
        <f>'PR-RAS'!E155</f>
        <v>2110156.39</v>
      </c>
      <c r="E151" s="2">
        <v>0</v>
      </c>
      <c r="F151" s="2">
        <v>0</v>
      </c>
      <c r="G151" s="3">
        <f t="shared" si="0"/>
        <v>907759.11</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50981.52</v>
      </c>
      <c r="D153" s="2">
        <f>'PR-RAS'!E157</f>
        <v>58453.66</v>
      </c>
      <c r="E153" s="2">
        <v>0</v>
      </c>
      <c r="F153" s="2">
        <v>0</v>
      </c>
      <c r="G153" s="3">
        <f t="shared" si="0"/>
        <v>25519.10368</v>
      </c>
      <c r="H153" s="3">
        <f t="shared" si="1"/>
        <v>0.81999999999970896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61928.54</v>
      </c>
      <c r="D154" s="2">
        <f>'PR-RAS'!E158</f>
        <v>76654.12</v>
      </c>
      <c r="E154" s="2">
        <v>0</v>
      </c>
      <c r="F154" s="2">
        <v>0</v>
      </c>
      <c r="G154" s="3">
        <f t="shared" si="0"/>
        <v>32931.227339999998</v>
      </c>
      <c r="H154" s="3">
        <f t="shared" si="1"/>
        <v>0.57999999999447027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78620.37</v>
      </c>
      <c r="D155" s="2">
        <f>'PR-RAS'!E159</f>
        <v>85713.279999999999</v>
      </c>
      <c r="E155" s="2">
        <v>0</v>
      </c>
      <c r="F155" s="2">
        <v>0</v>
      </c>
      <c r="G155" s="3">
        <f t="shared" si="0"/>
        <v>38507.227220000001</v>
      </c>
      <c r="H155" s="3">
        <f t="shared" si="1"/>
        <v>0.64999999999417923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314553.71000000002</v>
      </c>
      <c r="D156" s="2">
        <f>'PR-RAS'!E160</f>
        <v>365413.75</v>
      </c>
      <c r="E156" s="2">
        <v>0</v>
      </c>
      <c r="F156" s="2">
        <v>0</v>
      </c>
      <c r="G156" s="3">
        <f t="shared" si="0"/>
        <v>162034.08755</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314553.71000000002</v>
      </c>
      <c r="D158" s="2">
        <f>'PR-RAS'!E162</f>
        <v>365413.75</v>
      </c>
      <c r="E158" s="2">
        <v>0</v>
      </c>
      <c r="F158" s="2">
        <v>0</v>
      </c>
      <c r="G158" s="3">
        <f t="shared" si="0"/>
        <v>164124.84996999998</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489140.91</v>
      </c>
      <c r="D160" s="2">
        <f>'PR-RAS'!E164</f>
        <v>486884.79</v>
      </c>
      <c r="E160" s="2">
        <v>0</v>
      </c>
      <c r="F160" s="2">
        <v>0</v>
      </c>
      <c r="G160" s="3">
        <f t="shared" si="0"/>
        <v>232602.76791</v>
      </c>
      <c r="H160" s="3">
        <f t="shared" si="1"/>
        <v>0.30000000004656613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36655.759999999995</v>
      </c>
      <c r="D161" s="2">
        <f>'PR-RAS'!E165</f>
        <v>36899.479999999996</v>
      </c>
      <c r="E161" s="2">
        <v>0</v>
      </c>
      <c r="F161" s="2">
        <v>0</v>
      </c>
      <c r="G161" s="3">
        <f t="shared" si="0"/>
        <v>17672.7552</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11094.57</v>
      </c>
      <c r="D162" s="2">
        <f>'PR-RAS'!E166</f>
        <v>10454.86</v>
      </c>
      <c r="E162" s="2">
        <v>0</v>
      </c>
      <c r="F162" s="2">
        <v>0</v>
      </c>
      <c r="G162" s="3">
        <f t="shared" si="0"/>
        <v>5152.6906900000004</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23145.19</v>
      </c>
      <c r="D163" s="2">
        <f>'PR-RAS'!E167</f>
        <v>25337.51</v>
      </c>
      <c r="E163" s="2">
        <v>0</v>
      </c>
      <c r="F163" s="2">
        <v>0</v>
      </c>
      <c r="G163" s="3">
        <f t="shared" si="0"/>
        <v>11958.874019999999</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2416</v>
      </c>
      <c r="D164" s="2">
        <f>'PR-RAS'!E168</f>
        <v>1107.1099999999999</v>
      </c>
      <c r="E164" s="2">
        <v>0</v>
      </c>
      <c r="F164" s="2">
        <v>0</v>
      </c>
      <c r="G164" s="3">
        <f t="shared" si="0"/>
        <v>754.7258599999999</v>
      </c>
      <c r="H164" s="3">
        <f t="shared" si="1"/>
        <v>0.10999999999989996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286936.45</v>
      </c>
      <c r="D166" s="2">
        <f>'PR-RAS'!E170</f>
        <v>269164.52</v>
      </c>
      <c r="E166" s="2">
        <v>0</v>
      </c>
      <c r="F166" s="2">
        <v>0</v>
      </c>
      <c r="G166" s="3">
        <f t="shared" si="0"/>
        <v>136168.80585</v>
      </c>
      <c r="H166" s="3">
        <f t="shared" si="1"/>
        <v>0.92999999999301508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17253.3</v>
      </c>
      <c r="D167" s="2">
        <f>'PR-RAS'!E171</f>
        <v>23055.06</v>
      </c>
      <c r="E167" s="2">
        <v>0</v>
      </c>
      <c r="F167" s="2">
        <v>0</v>
      </c>
      <c r="G167" s="3">
        <f t="shared" si="0"/>
        <v>10518.327720000001</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176723.03</v>
      </c>
      <c r="D168" s="2">
        <f>'PR-RAS'!E172</f>
        <v>156748.14000000001</v>
      </c>
      <c r="E168" s="2">
        <v>0</v>
      </c>
      <c r="F168" s="2">
        <v>0</v>
      </c>
      <c r="G168" s="3">
        <f t="shared" si="0"/>
        <v>81866.624770000009</v>
      </c>
      <c r="H168" s="3">
        <f t="shared" si="1"/>
        <v>0.17000000001280569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87630.34</v>
      </c>
      <c r="D169" s="2">
        <f>'PR-RAS'!E173</f>
        <v>82292.59</v>
      </c>
      <c r="E169" s="2">
        <v>0</v>
      </c>
      <c r="F169" s="2">
        <v>0</v>
      </c>
      <c r="G169" s="3">
        <f t="shared" si="0"/>
        <v>42372.20736</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3499.36</v>
      </c>
      <c r="D170" s="2">
        <f>'PR-RAS'!E174</f>
        <v>3916.2</v>
      </c>
      <c r="E170" s="2">
        <v>0</v>
      </c>
      <c r="F170" s="2">
        <v>0</v>
      </c>
      <c r="G170" s="3">
        <f t="shared" si="0"/>
        <v>1915.0674400000003</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92.14</v>
      </c>
      <c r="D171" s="2">
        <f>'PR-RAS'!E175</f>
        <v>2824.78</v>
      </c>
      <c r="E171" s="2">
        <v>0</v>
      </c>
      <c r="F171" s="2">
        <v>0</v>
      </c>
      <c r="G171" s="3">
        <f t="shared" si="0"/>
        <v>976.08900000000017</v>
      </c>
      <c r="H171" s="3">
        <f t="shared" si="1"/>
        <v>0.35999999999980048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1738.28</v>
      </c>
      <c r="D173" s="2">
        <f>'PR-RAS'!E177</f>
        <v>327.75</v>
      </c>
      <c r="E173" s="2">
        <v>0</v>
      </c>
      <c r="F173" s="2">
        <v>0</v>
      </c>
      <c r="G173" s="3">
        <f t="shared" si="0"/>
        <v>411.7301599999999</v>
      </c>
      <c r="H173" s="3">
        <f t="shared" si="1"/>
        <v>0.52999999999997272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157898.52999999997</v>
      </c>
      <c r="D174" s="2">
        <f>'PR-RAS'!E178</f>
        <v>168215.47999999998</v>
      </c>
      <c r="E174" s="2">
        <v>0</v>
      </c>
      <c r="F174" s="2">
        <v>0</v>
      </c>
      <c r="G174" s="3">
        <f t="shared" si="0"/>
        <v>85519.001769999988</v>
      </c>
      <c r="H174" s="3">
        <f t="shared" si="1"/>
        <v>0.95000000001164153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75497.37</v>
      </c>
      <c r="D175" s="2">
        <f>'PR-RAS'!E179</f>
        <v>85690.09</v>
      </c>
      <c r="E175" s="2">
        <v>0</v>
      </c>
      <c r="F175" s="2">
        <v>0</v>
      </c>
      <c r="G175" s="3">
        <f t="shared" si="0"/>
        <v>42956.693699999996</v>
      </c>
      <c r="H175" s="3">
        <f t="shared" si="1"/>
        <v>0.45999999999185093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11044.87</v>
      </c>
      <c r="D176" s="2">
        <f>'PR-RAS'!E180</f>
        <v>7994.4</v>
      </c>
      <c r="E176" s="2">
        <v>0</v>
      </c>
      <c r="F176" s="2">
        <v>0</v>
      </c>
      <c r="G176" s="3">
        <f t="shared" si="0"/>
        <v>4730.892249999999</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461.62</v>
      </c>
      <c r="D177" s="2">
        <f>'PR-RAS'!E181</f>
        <v>3030.81</v>
      </c>
      <c r="E177" s="2">
        <v>0</v>
      </c>
      <c r="F177" s="2">
        <v>0</v>
      </c>
      <c r="G177" s="3">
        <f t="shared" si="0"/>
        <v>1148.09024</v>
      </c>
      <c r="H177" s="3">
        <f t="shared" si="1"/>
        <v>0.57000000000005002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13643.67</v>
      </c>
      <c r="D178" s="2">
        <f>'PR-RAS'!E182</f>
        <v>12992.94</v>
      </c>
      <c r="E178" s="2">
        <v>0</v>
      </c>
      <c r="F178" s="2">
        <v>0</v>
      </c>
      <c r="G178" s="3">
        <f t="shared" si="0"/>
        <v>7014.4303500000005</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35715.449999999997</v>
      </c>
      <c r="D179" s="2">
        <f>'PR-RAS'!E183</f>
        <v>36484.42</v>
      </c>
      <c r="E179" s="2">
        <v>0</v>
      </c>
      <c r="F179" s="2">
        <v>0</v>
      </c>
      <c r="G179" s="3">
        <f t="shared" si="0"/>
        <v>19345.803619999999</v>
      </c>
      <c r="H179" s="3">
        <f t="shared" si="1"/>
        <v>0.86999999999534339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1472.3</v>
      </c>
      <c r="D180" s="2">
        <f>'PR-RAS'!E184</f>
        <v>8895.44</v>
      </c>
      <c r="E180" s="2">
        <v>0</v>
      </c>
      <c r="F180" s="2">
        <v>0</v>
      </c>
      <c r="G180" s="3">
        <f t="shared" si="0"/>
        <v>3448.1092199999998</v>
      </c>
      <c r="H180" s="3">
        <f t="shared" si="1"/>
        <v>0.74000000000046384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4294.5600000000004</v>
      </c>
      <c r="D181" s="2">
        <f>'PR-RAS'!E185</f>
        <v>6926</v>
      </c>
      <c r="E181" s="2">
        <v>0</v>
      </c>
      <c r="F181" s="2">
        <v>0</v>
      </c>
      <c r="G181" s="3">
        <f t="shared" si="0"/>
        <v>3266.3807999999999</v>
      </c>
      <c r="H181" s="3">
        <f t="shared" si="1"/>
        <v>0.43999999999959982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2814.33</v>
      </c>
      <c r="D182" s="2">
        <f>'PR-RAS'!E186</f>
        <v>3112.74</v>
      </c>
      <c r="E182" s="2">
        <v>0</v>
      </c>
      <c r="F182" s="2">
        <v>0</v>
      </c>
      <c r="G182" s="3">
        <f t="shared" si="0"/>
        <v>1636.2056099999998</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12954.36</v>
      </c>
      <c r="D183" s="2">
        <f>'PR-RAS'!E187</f>
        <v>3088.64</v>
      </c>
      <c r="E183" s="2">
        <v>0</v>
      </c>
      <c r="F183" s="2">
        <v>0</v>
      </c>
      <c r="G183" s="3">
        <f t="shared" si="0"/>
        <v>3481.9584799999998</v>
      </c>
      <c r="H183" s="3">
        <f t="shared" si="1"/>
        <v>0.72000000000070941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7650.17</v>
      </c>
      <c r="D190" s="2">
        <f>'PR-RAS'!E194</f>
        <v>12605.31</v>
      </c>
      <c r="E190" s="2">
        <v>0</v>
      </c>
      <c r="F190" s="2">
        <v>0</v>
      </c>
      <c r="G190" s="3">
        <f t="shared" si="0"/>
        <v>6210.6893100000007</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769.88</v>
      </c>
      <c r="D192" s="2">
        <f>'PR-RAS'!E196</f>
        <v>373.5</v>
      </c>
      <c r="E192" s="2">
        <v>0</v>
      </c>
      <c r="F192" s="2">
        <v>0</v>
      </c>
      <c r="G192" s="3">
        <f t="shared" si="0"/>
        <v>289.72408000000001</v>
      </c>
      <c r="H192" s="3">
        <f t="shared" si="1"/>
        <v>0.62000000000000455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494.92</v>
      </c>
      <c r="D193" s="2">
        <f>'PR-RAS'!E197</f>
        <v>427.24</v>
      </c>
      <c r="E193" s="2">
        <v>0</v>
      </c>
      <c r="F193" s="2">
        <v>0</v>
      </c>
      <c r="G193" s="3">
        <f t="shared" si="0"/>
        <v>259.08480000000003</v>
      </c>
      <c r="H193" s="3">
        <f t="shared" si="1"/>
        <v>0.31999999999999318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649.22</v>
      </c>
      <c r="D195" s="2">
        <f>'PR-RAS'!E199</f>
        <v>1978.32</v>
      </c>
      <c r="E195" s="2">
        <v>0</v>
      </c>
      <c r="F195" s="2">
        <v>0</v>
      </c>
      <c r="G195" s="3">
        <f t="shared" si="0"/>
        <v>893.53683999999998</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5548.06</v>
      </c>
      <c r="D197" s="2">
        <f>'PR-RAS'!E201</f>
        <v>9606.25</v>
      </c>
      <c r="E197" s="2">
        <v>0</v>
      </c>
      <c r="F197" s="2">
        <v>0</v>
      </c>
      <c r="G197" s="3">
        <f t="shared" si="0"/>
        <v>4853.0697600000003</v>
      </c>
      <c r="H197" s="3">
        <f t="shared" si="1"/>
        <v>0.31000000000040018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4030.75</v>
      </c>
      <c r="D198" s="2">
        <f>'PR-RAS'!E202</f>
        <v>1334.9099999999999</v>
      </c>
      <c r="E198" s="2">
        <v>0</v>
      </c>
      <c r="F198" s="2">
        <v>0</v>
      </c>
      <c r="G198" s="3">
        <f t="shared" si="0"/>
        <v>1320.0122899999999</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4030.75</v>
      </c>
      <c r="D212" s="2">
        <f>'PR-RAS'!E216</f>
        <v>1334.9099999999999</v>
      </c>
      <c r="E212" s="2">
        <v>0</v>
      </c>
      <c r="F212" s="2">
        <v>0</v>
      </c>
      <c r="G212" s="3">
        <f t="shared" si="0"/>
        <v>1413.8202699999999</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1140.8499999999999</v>
      </c>
      <c r="D213" s="2">
        <f>'PR-RAS'!E217</f>
        <v>1236.04</v>
      </c>
      <c r="E213" s="2">
        <v>0</v>
      </c>
      <c r="F213" s="2">
        <v>0</v>
      </c>
      <c r="G213" s="3">
        <f t="shared" si="0"/>
        <v>765.94115999999997</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2889.9</v>
      </c>
      <c r="D215" s="2">
        <f>'PR-RAS'!E219</f>
        <v>98.87</v>
      </c>
      <c r="E215" s="2">
        <v>0</v>
      </c>
      <c r="F215" s="2">
        <v>0</v>
      </c>
      <c r="G215" s="3">
        <f t="shared" si="0"/>
        <v>660.7549600000001</v>
      </c>
      <c r="H215" s="3">
        <f t="shared" si="1"/>
        <v>0.2299999999999045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36710.1</v>
      </c>
      <c r="D258" s="2">
        <f>'PR-RAS'!E262</f>
        <v>36009.56</v>
      </c>
      <c r="E258" s="2">
        <v>0</v>
      </c>
      <c r="F258" s="2">
        <v>0</v>
      </c>
      <c r="G258" s="3">
        <f t="shared" si="0"/>
        <v>27943.409540000001</v>
      </c>
      <c r="H258" s="3">
        <f t="shared" si="1"/>
        <v>0.54000000000087311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36710.1</v>
      </c>
      <c r="D265" s="2">
        <f>'PR-RAS'!E269</f>
        <v>36009.56</v>
      </c>
      <c r="E265" s="2">
        <v>0</v>
      </c>
      <c r="F265" s="2">
        <v>0</v>
      </c>
      <c r="G265" s="3">
        <f t="shared" si="0"/>
        <v>28704.514080000001</v>
      </c>
      <c r="H265" s="3">
        <f t="shared" si="1"/>
        <v>0.54000000000087311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36710.1</v>
      </c>
      <c r="D267" s="2">
        <f>'PR-RAS'!E271</f>
        <v>36009.56</v>
      </c>
      <c r="E267" s="2">
        <v>0</v>
      </c>
      <c r="F267" s="2">
        <v>0</v>
      </c>
      <c r="G267" s="3">
        <f t="shared" si="0"/>
        <v>28921.972520000003</v>
      </c>
      <c r="H267" s="3">
        <f t="shared" si="1"/>
        <v>0.54000000000087311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1791.07</v>
      </c>
      <c r="D269" s="2">
        <f>'PR-RAS'!E273</f>
        <v>0</v>
      </c>
      <c r="E269" s="2">
        <v>0</v>
      </c>
      <c r="F269" s="2">
        <v>0</v>
      </c>
      <c r="G269" s="3">
        <f t="shared" si="0"/>
        <v>480.00675999999999</v>
      </c>
      <c r="H269" s="3">
        <f t="shared" si="1"/>
        <v>6.9999999999936335E-2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1649.47</v>
      </c>
      <c r="D270" s="2">
        <f>'PR-RAS'!E274</f>
        <v>0</v>
      </c>
      <c r="E270" s="2">
        <v>0</v>
      </c>
      <c r="F270" s="2">
        <v>0</v>
      </c>
      <c r="G270" s="3">
        <f t="shared" si="0"/>
        <v>443.70743000000004</v>
      </c>
      <c r="H270" s="3">
        <f t="shared" si="1"/>
        <v>0.47000000000002728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1649.47</v>
      </c>
      <c r="D272" s="2">
        <f>'PR-RAS'!E276</f>
        <v>0</v>
      </c>
      <c r="E272" s="2">
        <v>0</v>
      </c>
      <c r="F272" s="2">
        <v>0</v>
      </c>
      <c r="G272" s="3">
        <f t="shared" si="0"/>
        <v>447.00637000000006</v>
      </c>
      <c r="H272" s="3">
        <f t="shared" si="1"/>
        <v>0.47000000000002728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141.6</v>
      </c>
      <c r="D274" s="2">
        <f>'PR-RAS'!E278</f>
        <v>0</v>
      </c>
      <c r="E274" s="2">
        <v>0</v>
      </c>
      <c r="F274" s="2">
        <v>0</v>
      </c>
      <c r="G274" s="3">
        <f t="shared" si="0"/>
        <v>38.656800000000004</v>
      </c>
      <c r="H274" s="3">
        <f t="shared" si="1"/>
        <v>0.40000000000000568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141.6</v>
      </c>
      <c r="D276" s="2">
        <f>'PR-RAS'!E280</f>
        <v>0</v>
      </c>
      <c r="E276" s="2">
        <v>0</v>
      </c>
      <c r="F276" s="2">
        <v>0</v>
      </c>
      <c r="G276" s="3">
        <f t="shared" si="12"/>
        <v>38.940000000000005</v>
      </c>
      <c r="H276" s="3">
        <f t="shared" si="13"/>
        <v>0.40000000000000568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2869171.5900000003</v>
      </c>
      <c r="D295" s="2">
        <f>'PR-RAS'!E299</f>
        <v>3220620.4600000004</v>
      </c>
      <c r="E295" s="2">
        <v>0</v>
      </c>
      <c r="F295" s="2">
        <v>0</v>
      </c>
      <c r="G295" s="3">
        <f t="shared" si="12"/>
        <v>2737261.2779400004</v>
      </c>
      <c r="H295" s="3">
        <f t="shared" si="13"/>
        <v>0.87000000011175871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11296.629999999423</v>
      </c>
      <c r="D296" s="2">
        <f>'PR-RAS'!E300</f>
        <v>0</v>
      </c>
      <c r="E296" s="2">
        <v>0</v>
      </c>
      <c r="F296" s="2">
        <v>0</v>
      </c>
      <c r="G296" s="3">
        <f t="shared" si="12"/>
        <v>3332.5058499998295</v>
      </c>
      <c r="H296" s="3">
        <f t="shared" si="13"/>
        <v>0.37000000057742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194678.87000000058</v>
      </c>
      <c r="E297" s="2">
        <v>0</v>
      </c>
      <c r="F297" s="2">
        <v>0</v>
      </c>
      <c r="G297" s="3">
        <f t="shared" si="12"/>
        <v>115249.89104000034</v>
      </c>
      <c r="H297" s="3">
        <f t="shared" si="13"/>
        <v>0.12999999942258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17688.13</v>
      </c>
      <c r="D299" s="2">
        <f>'PR-RAS'!E303</f>
        <v>8721.15</v>
      </c>
      <c r="E299" s="2">
        <v>0</v>
      </c>
      <c r="F299" s="2">
        <v>0</v>
      </c>
      <c r="G299" s="3">
        <f t="shared" si="12"/>
        <v>10468.86814</v>
      </c>
      <c r="H299" s="3">
        <f t="shared" si="13"/>
        <v>0.28000000000065484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9296.2999999999993</v>
      </c>
      <c r="D300" s="2">
        <f>'PR-RAS'!E304</f>
        <v>222985.5</v>
      </c>
      <c r="E300" s="2">
        <v>0</v>
      </c>
      <c r="F300" s="2">
        <v>0</v>
      </c>
      <c r="G300" s="3">
        <f t="shared" si="12"/>
        <v>136124.9227</v>
      </c>
      <c r="H300" s="3">
        <f t="shared" si="13"/>
        <v>0.7999999999992724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4242.9399999999996</v>
      </c>
      <c r="D301" s="2">
        <f>'PR-RAS'!E305</f>
        <v>3677.71</v>
      </c>
      <c r="E301" s="2">
        <v>0</v>
      </c>
      <c r="F301" s="2">
        <v>0</v>
      </c>
      <c r="G301" s="3">
        <f t="shared" si="12"/>
        <v>3479.5080000000003</v>
      </c>
      <c r="H301" s="3">
        <f t="shared" si="13"/>
        <v>0.3500000000003638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449.89</v>
      </c>
      <c r="D303" s="2">
        <f>'PR-RAS'!E308</f>
        <v>332.5</v>
      </c>
      <c r="E303" s="2">
        <v>0</v>
      </c>
      <c r="F303" s="2">
        <v>0</v>
      </c>
      <c r="G303" s="3">
        <f t="shared" si="12"/>
        <v>336.69677999999993</v>
      </c>
      <c r="H303" s="3">
        <f t="shared" si="13"/>
        <v>0.61000000000001364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449.89</v>
      </c>
      <c r="D316" s="2">
        <f>'PR-RAS'!E321</f>
        <v>332.5</v>
      </c>
      <c r="E316" s="2">
        <v>0</v>
      </c>
      <c r="F316" s="2">
        <v>0</v>
      </c>
      <c r="G316" s="3">
        <f t="shared" si="12"/>
        <v>351.19034999999997</v>
      </c>
      <c r="H316" s="3">
        <f t="shared" si="13"/>
        <v>0.61000000000001364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162.9</v>
      </c>
      <c r="D317" s="2">
        <f>'PR-RAS'!E322</f>
        <v>332.5</v>
      </c>
      <c r="E317" s="2">
        <v>0</v>
      </c>
      <c r="F317" s="2">
        <v>0</v>
      </c>
      <c r="G317" s="3">
        <f t="shared" si="12"/>
        <v>261.6164</v>
      </c>
      <c r="H317" s="3">
        <f t="shared" si="13"/>
        <v>0.59999999999999432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162.9</v>
      </c>
      <c r="D318" s="2">
        <f>'PR-RAS'!E323</f>
        <v>332.5</v>
      </c>
      <c r="E318" s="2">
        <v>0</v>
      </c>
      <c r="F318" s="2">
        <v>0</v>
      </c>
      <c r="G318" s="3">
        <f t="shared" si="12"/>
        <v>262.4443</v>
      </c>
      <c r="H318" s="3">
        <f t="shared" si="13"/>
        <v>0.59999999999999432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286.99</v>
      </c>
      <c r="D336" s="2">
        <f>'PR-RAS'!E341</f>
        <v>0</v>
      </c>
      <c r="E336" s="2">
        <v>0</v>
      </c>
      <c r="F336" s="2">
        <v>0</v>
      </c>
      <c r="G336" s="3">
        <f t="shared" si="12"/>
        <v>96.141650000000013</v>
      </c>
      <c r="H336" s="3">
        <f t="shared" si="13"/>
        <v>9.9999999999909051E-3</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286.99</v>
      </c>
      <c r="D337" s="2">
        <f>'PR-RAS'!E342</f>
        <v>0</v>
      </c>
      <c r="E337" s="2">
        <v>0</v>
      </c>
      <c r="F337" s="2">
        <v>0</v>
      </c>
      <c r="G337" s="3">
        <f t="shared" si="12"/>
        <v>96.428640000000016</v>
      </c>
      <c r="H337" s="3">
        <f t="shared" si="13"/>
        <v>9.9999999999909051E-3</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7253.52</v>
      </c>
      <c r="D355" s="2">
        <f>'PR-RAS'!E360</f>
        <v>24877.23</v>
      </c>
      <c r="E355" s="2">
        <v>0</v>
      </c>
      <c r="F355" s="2">
        <v>0</v>
      </c>
      <c r="G355" s="3">
        <f t="shared" si="12"/>
        <v>20180.824919999999</v>
      </c>
      <c r="H355" s="3">
        <f t="shared" si="13"/>
        <v>0.70999999999912689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7253.52</v>
      </c>
      <c r="D368" s="2">
        <f>'PR-RAS'!E373</f>
        <v>24877.23</v>
      </c>
      <c r="E368" s="2">
        <v>0</v>
      </c>
      <c r="F368" s="2">
        <v>0</v>
      </c>
      <c r="G368" s="3">
        <f t="shared" si="12"/>
        <v>20921.928659999998</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2562.14</v>
      </c>
      <c r="D374" s="2">
        <f>'PR-RAS'!E379</f>
        <v>9298.8799999999992</v>
      </c>
      <c r="E374" s="2">
        <v>0</v>
      </c>
      <c r="F374" s="2">
        <v>0</v>
      </c>
      <c r="G374" s="3">
        <f t="shared" si="12"/>
        <v>7892.6426999999994</v>
      </c>
      <c r="H374" s="3">
        <f t="shared" si="13"/>
        <v>0.26000000000067303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185.99</v>
      </c>
      <c r="D375" s="2">
        <f>'PR-RAS'!E380</f>
        <v>4141.09</v>
      </c>
      <c r="E375" s="2">
        <v>0</v>
      </c>
      <c r="F375" s="2">
        <v>0</v>
      </c>
      <c r="G375" s="3">
        <f t="shared" si="12"/>
        <v>3167.0955800000002</v>
      </c>
      <c r="H375" s="3">
        <f t="shared" si="13"/>
        <v>0.10000000000013642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2754.83</v>
      </c>
      <c r="E376" s="2">
        <v>0</v>
      </c>
      <c r="F376" s="2">
        <v>0</v>
      </c>
      <c r="G376" s="3">
        <f t="shared" si="12"/>
        <v>2066.1224999999999</v>
      </c>
      <c r="H376" s="3">
        <f t="shared" si="13"/>
        <v>0.17000000000007276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1540</v>
      </c>
      <c r="D377" s="2">
        <f>'PR-RAS'!E382</f>
        <v>1099.57</v>
      </c>
      <c r="E377" s="2">
        <v>0</v>
      </c>
      <c r="F377" s="2">
        <v>0</v>
      </c>
      <c r="G377" s="3">
        <f t="shared" si="12"/>
        <v>1405.9166399999999</v>
      </c>
      <c r="H377" s="3">
        <f t="shared" si="13"/>
        <v>0.43000000000006366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836.15</v>
      </c>
      <c r="D381" s="2">
        <f>'PR-RAS'!E386</f>
        <v>1303.3900000000001</v>
      </c>
      <c r="E381" s="2">
        <v>0</v>
      </c>
      <c r="F381" s="2">
        <v>0</v>
      </c>
      <c r="G381" s="3">
        <f t="shared" si="12"/>
        <v>1308.3134000000002</v>
      </c>
      <c r="H381" s="3">
        <f t="shared" si="13"/>
        <v>0.54000000000007731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4691.38</v>
      </c>
      <c r="D388" s="2">
        <f>'PR-RAS'!E393</f>
        <v>15578.35</v>
      </c>
      <c r="E388" s="2">
        <v>0</v>
      </c>
      <c r="F388" s="2">
        <v>0</v>
      </c>
      <c r="G388" s="3">
        <f t="shared" si="12"/>
        <v>13873.206960000001</v>
      </c>
      <c r="H388" s="3">
        <f t="shared" si="13"/>
        <v>0.73000000000047294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4691.38</v>
      </c>
      <c r="D389" s="2">
        <f>'PR-RAS'!E394</f>
        <v>15578.35</v>
      </c>
      <c r="E389" s="2">
        <v>0</v>
      </c>
      <c r="F389" s="2">
        <v>0</v>
      </c>
      <c r="G389" s="3">
        <f t="shared" si="12"/>
        <v>13909.055040000001</v>
      </c>
      <c r="H389" s="3">
        <f t="shared" si="13"/>
        <v>0.73000000000047294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6803.63</v>
      </c>
      <c r="D413" s="2">
        <f>'PR-RAS'!E418</f>
        <v>24544.73</v>
      </c>
      <c r="E413" s="2">
        <v>0</v>
      </c>
      <c r="F413" s="2">
        <v>0</v>
      </c>
      <c r="G413" s="3">
        <f t="shared" si="12"/>
        <v>23027.953079999996</v>
      </c>
      <c r="H413" s="3">
        <f t="shared" si="13"/>
        <v>0.64000000000032742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6472.89</v>
      </c>
      <c r="D415" s="2">
        <f>'PR-RAS'!E420</f>
        <v>10946.87</v>
      </c>
      <c r="E415" s="2">
        <v>0</v>
      </c>
      <c r="F415" s="2">
        <v>0</v>
      </c>
      <c r="G415" s="3">
        <f t="shared" si="12"/>
        <v>11743.784819999999</v>
      </c>
      <c r="H415" s="3">
        <f t="shared" si="13"/>
        <v>0.23999999999887223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2255.23</v>
      </c>
      <c r="D416" s="2">
        <f>'PR-RAS'!E421</f>
        <v>1305.23</v>
      </c>
      <c r="E416" s="2">
        <v>0</v>
      </c>
      <c r="F416" s="2">
        <v>0</v>
      </c>
      <c r="G416" s="3">
        <f t="shared" si="12"/>
        <v>2019.2613500000002</v>
      </c>
      <c r="H416" s="3">
        <f t="shared" si="13"/>
        <v>0.46000000000003638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2880918.11</v>
      </c>
      <c r="D417" s="2">
        <f>'PR-RAS'!E422</f>
        <v>3026274.09</v>
      </c>
      <c r="E417" s="2">
        <v>0</v>
      </c>
      <c r="F417" s="2">
        <v>0</v>
      </c>
      <c r="G417" s="3">
        <f t="shared" si="12"/>
        <v>3716321.9766399995</v>
      </c>
      <c r="H417" s="3">
        <f t="shared" si="13"/>
        <v>0.19999999972060323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2876425.1100000003</v>
      </c>
      <c r="D418" s="2">
        <f>'PR-RAS'!E423</f>
        <v>3245497.6900000004</v>
      </c>
      <c r="E418" s="2">
        <v>0</v>
      </c>
      <c r="F418" s="2">
        <v>0</v>
      </c>
      <c r="G418" s="3">
        <f t="shared" si="12"/>
        <v>3906214.3443300007</v>
      </c>
      <c r="H418" s="3">
        <f t="shared" si="13"/>
        <v>0.41999999992549419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4492.9999999995343</v>
      </c>
      <c r="D419" s="2">
        <f>'PR-RAS'!E424</f>
        <v>0</v>
      </c>
      <c r="E419" s="2">
        <v>0</v>
      </c>
      <c r="F419" s="2">
        <v>0</v>
      </c>
      <c r="G419" s="3">
        <f t="shared" si="12"/>
        <v>1878.0739999998052</v>
      </c>
      <c r="H419" s="3">
        <f t="shared" si="13"/>
        <v>4.6566128730773926E-10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219223.60000000056</v>
      </c>
      <c r="E420" s="2">
        <v>0</v>
      </c>
      <c r="F420" s="2">
        <v>0</v>
      </c>
      <c r="G420" s="3">
        <f t="shared" si="12"/>
        <v>183709.37680000046</v>
      </c>
      <c r="H420" s="3">
        <f t="shared" si="13"/>
        <v>0.39999999944120646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24161.02</v>
      </c>
      <c r="D422" s="2">
        <f>'PR-RAS'!E427</f>
        <v>19668.02</v>
      </c>
      <c r="E422" s="2">
        <v>0</v>
      </c>
      <c r="F422" s="2">
        <v>0</v>
      </c>
      <c r="G422" s="3">
        <f t="shared" si="12"/>
        <v>26732.26226</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11551.529999999999</v>
      </c>
      <c r="D423" s="2">
        <f>'PR-RAS'!E428</f>
        <v>224290.73</v>
      </c>
      <c r="E423" s="2">
        <v>0</v>
      </c>
      <c r="F423" s="2">
        <v>0</v>
      </c>
      <c r="G423" s="3">
        <f t="shared" si="12"/>
        <v>194176.12177999999</v>
      </c>
      <c r="H423" s="3">
        <f t="shared" si="13"/>
        <v>0.73999999999068677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2880918.11</v>
      </c>
      <c r="D637" s="2">
        <f>'PR-RAS'!E643</f>
        <v>3026274.09</v>
      </c>
      <c r="E637" s="2">
        <v>0</v>
      </c>
      <c r="F637" s="2">
        <v>0</v>
      </c>
      <c r="G637" s="3">
        <f t="shared" si="14"/>
        <v>5681684.5604399992</v>
      </c>
      <c r="H637" s="3">
        <f t="shared" si="15"/>
        <v>0.19999999972060323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2876425.1100000003</v>
      </c>
      <c r="D638" s="2">
        <f>'PR-RAS'!E644</f>
        <v>3245497.6900000004</v>
      </c>
      <c r="E638" s="2">
        <v>0</v>
      </c>
      <c r="F638" s="2">
        <v>0</v>
      </c>
      <c r="G638" s="3">
        <f t="shared" si="14"/>
        <v>5967046.8521300014</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4492.9999999995343</v>
      </c>
      <c r="D639" s="2">
        <f>'PR-RAS'!E645</f>
        <v>0</v>
      </c>
      <c r="E639" s="2">
        <v>0</v>
      </c>
      <c r="F639" s="2">
        <v>0</v>
      </c>
      <c r="G639" s="3">
        <f t="shared" si="14"/>
        <v>2866.5339999997032</v>
      </c>
      <c r="H639" s="3">
        <f t="shared" si="15"/>
        <v>4.6566128730773926E-10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219223.60000000056</v>
      </c>
      <c r="E640" s="2">
        <v>0</v>
      </c>
      <c r="F640" s="2">
        <v>0</v>
      </c>
      <c r="G640" s="3">
        <f t="shared" si="14"/>
        <v>280167.76080000075</v>
      </c>
      <c r="H640" s="3">
        <f t="shared" si="15"/>
        <v>0.39999999944120646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24161.02</v>
      </c>
      <c r="D642" s="2">
        <f>'PR-RAS'!E648</f>
        <v>19668.02</v>
      </c>
      <c r="E642" s="2">
        <v>0</v>
      </c>
      <c r="F642" s="2">
        <v>0</v>
      </c>
      <c r="G642" s="3">
        <f t="shared" si="14"/>
        <v>40701.615460000001</v>
      </c>
      <c r="H642" s="3">
        <f t="shared" si="15"/>
        <v>4.0000000000873115E-2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19668.020000000466</v>
      </c>
      <c r="D644" s="2">
        <f>'PR-RAS'!E650</f>
        <v>238891.62000000055</v>
      </c>
      <c r="E644" s="2">
        <v>0</v>
      </c>
      <c r="F644" s="2">
        <v>0</v>
      </c>
      <c r="G644" s="3">
        <f t="shared" si="14"/>
        <v>319861.160180001</v>
      </c>
      <c r="H644" s="3">
        <f t="shared" si="15"/>
        <v>0.39999999991778168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192376.07</v>
      </c>
      <c r="D645" s="2">
        <f>'PR-RAS'!E651</f>
        <v>0</v>
      </c>
      <c r="E645" s="2">
        <v>0</v>
      </c>
      <c r="F645" s="2">
        <v>0</v>
      </c>
      <c r="G645" s="3">
        <f t="shared" si="14"/>
        <v>123890.18908000001</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6878.92</v>
      </c>
      <c r="D646" s="2">
        <f>'PR-RAS'!E653</f>
        <v>7924.47</v>
      </c>
      <c r="E646" s="2">
        <v>0</v>
      </c>
      <c r="F646" s="2">
        <v>0</v>
      </c>
      <c r="G646" s="3">
        <f t="shared" si="14"/>
        <v>14659.469700000001</v>
      </c>
      <c r="H646" s="3">
        <f t="shared" si="15"/>
        <v>0.5500000000001819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620842.51</v>
      </c>
      <c r="D647" s="2">
        <f>'PR-RAS'!E654</f>
        <v>623799.61</v>
      </c>
      <c r="E647" s="2">
        <v>0</v>
      </c>
      <c r="F647" s="2">
        <v>0</v>
      </c>
      <c r="G647" s="3">
        <f t="shared" si="14"/>
        <v>1207013.3575800001</v>
      </c>
      <c r="H647" s="3">
        <f t="shared" si="15"/>
        <v>0.88000000000465661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619796.96</v>
      </c>
      <c r="D648" s="2">
        <f>'PR-RAS'!E655</f>
        <v>622758.99</v>
      </c>
      <c r="E648" s="2">
        <v>0</v>
      </c>
      <c r="F648" s="2">
        <v>0</v>
      </c>
      <c r="G648" s="3">
        <f t="shared" si="14"/>
        <v>1206858.76618</v>
      </c>
      <c r="H648" s="3">
        <f t="shared" si="15"/>
        <v>5.0000000046566129E-2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7924.4700000000885</v>
      </c>
      <c r="D649" s="2">
        <f>'PR-RAS'!E656</f>
        <v>8965.0899999999674</v>
      </c>
      <c r="E649" s="2">
        <v>0</v>
      </c>
      <c r="F649" s="2">
        <v>0</v>
      </c>
      <c r="G649" s="3">
        <f t="shared" si="14"/>
        <v>16753.813200000015</v>
      </c>
      <c r="H649" s="3">
        <f t="shared" si="15"/>
        <v>0.56000000005587935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89</v>
      </c>
      <c r="E651" s="2">
        <v>0</v>
      </c>
      <c r="F651" s="2">
        <v>0</v>
      </c>
      <c r="G651" s="3">
        <f t="shared" si="14"/>
        <v>174.20000000000002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60</v>
      </c>
      <c r="E653" s="2">
        <v>0</v>
      </c>
      <c r="F653" s="2">
        <v>0</v>
      </c>
      <c r="G653" s="3">
        <f t="shared" si="14"/>
        <v>133.00800000000001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2466676.54</v>
      </c>
      <c r="D676" s="2">
        <f>'PR-RAS'!E683</f>
        <v>2593053.4700000002</v>
      </c>
      <c r="E676" s="2">
        <v>0</v>
      </c>
      <c r="F676" s="2">
        <v>0</v>
      </c>
      <c r="G676" s="3">
        <f t="shared" si="14"/>
        <v>5165628.8490000004</v>
      </c>
      <c r="H676" s="3">
        <f t="shared" si="15"/>
        <v>0.93000000016763806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2320.36</v>
      </c>
      <c r="D678" s="2">
        <f>'PR-RAS'!E685</f>
        <v>12608.89</v>
      </c>
      <c r="E678" s="2">
        <v>0</v>
      </c>
      <c r="F678" s="2">
        <v>0</v>
      </c>
      <c r="G678" s="3">
        <f t="shared" si="14"/>
        <v>18643.320780000002</v>
      </c>
      <c r="H678" s="3">
        <f t="shared" si="15"/>
        <v>0.47000000000070941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54250.11</v>
      </c>
      <c r="D696" s="2">
        <f>'PR-RAS'!E703</f>
        <v>0</v>
      </c>
      <c r="E696" s="2">
        <v>0</v>
      </c>
      <c r="F696" s="2">
        <v>0</v>
      </c>
      <c r="G696" s="3">
        <f t="shared" si="14"/>
        <v>37703.82645</v>
      </c>
      <c r="H696" s="3">
        <f t="shared" si="15"/>
        <v>0.11000000000058208</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26783.11</v>
      </c>
      <c r="D717" s="2">
        <f>'PR-RAS'!E724</f>
        <v>17952</v>
      </c>
      <c r="E717" s="2">
        <v>0</v>
      </c>
      <c r="F717" s="2">
        <v>0</v>
      </c>
      <c r="G717" s="3">
        <f t="shared" si="14"/>
        <v>44883.970759999997</v>
      </c>
      <c r="H717" s="3">
        <f t="shared" si="15"/>
        <v>0.11000000000058208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1272.1600000000001</v>
      </c>
      <c r="D719" s="2">
        <f>'PR-RAS'!E726</f>
        <v>703.52</v>
      </c>
      <c r="E719" s="2">
        <v>0</v>
      </c>
      <c r="F719" s="2">
        <v>0</v>
      </c>
      <c r="G719" s="3">
        <f t="shared" si="14"/>
        <v>1923.6655999999998</v>
      </c>
      <c r="H719" s="3">
        <f t="shared" si="15"/>
        <v>0.64000000000010004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9265.01</v>
      </c>
      <c r="E725" s="2">
        <v>0</v>
      </c>
      <c r="F725" s="2">
        <v>0</v>
      </c>
      <c r="G725" s="3">
        <f t="shared" si="14"/>
        <v>13415.734479999999</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2703.23</v>
      </c>
      <c r="D726" s="2">
        <f>'PR-RAS'!E733</f>
        <v>3090.08</v>
      </c>
      <c r="E726" s="2">
        <v>0</v>
      </c>
      <c r="F726" s="2">
        <v>0</v>
      </c>
      <c r="G726" s="3">
        <f t="shared" si="14"/>
        <v>6440.4577499999996</v>
      </c>
      <c r="H726" s="3">
        <f t="shared" si="15"/>
        <v>0.30999999999994543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23145.19</v>
      </c>
      <c r="D727" s="2">
        <f>'PR-RAS'!E734</f>
        <v>25337.51</v>
      </c>
      <c r="E727" s="2">
        <v>0</v>
      </c>
      <c r="F727" s="2">
        <v>0</v>
      </c>
      <c r="G727" s="3">
        <f t="shared" si="14"/>
        <v>53593.47245999999</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1110.8</v>
      </c>
      <c r="D729" s="2">
        <f>'PR-RAS'!E736</f>
        <v>7662.84</v>
      </c>
      <c r="E729" s="2">
        <v>0</v>
      </c>
      <c r="F729" s="2">
        <v>0</v>
      </c>
      <c r="G729" s="3">
        <f t="shared" si="14"/>
        <v>11965.757439999999</v>
      </c>
      <c r="H729" s="3">
        <f t="shared" si="15"/>
        <v>0.35999999999989996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3185.68</v>
      </c>
      <c r="E730" s="2">
        <v>0</v>
      </c>
      <c r="F730" s="2">
        <v>0</v>
      </c>
      <c r="G730" s="3">
        <f t="shared" si="14"/>
        <v>4644.7214399999993</v>
      </c>
      <c r="H730" s="3">
        <f t="shared" si="15"/>
        <v>0.32000000000016371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1704.56</v>
      </c>
      <c r="D731" s="2">
        <f>'PR-RAS'!E738</f>
        <v>728.32</v>
      </c>
      <c r="E731" s="2">
        <v>0</v>
      </c>
      <c r="F731" s="2">
        <v>0</v>
      </c>
      <c r="G731" s="3">
        <f t="shared" si="14"/>
        <v>2307.6759999999999</v>
      </c>
      <c r="H731" s="3">
        <f t="shared" si="15"/>
        <v>0.76000000000010459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36710.1</v>
      </c>
      <c r="D848" s="2">
        <f>'PR-RAS'!E855</f>
        <v>36009.56</v>
      </c>
      <c r="E848" s="2">
        <v>0</v>
      </c>
      <c r="F848" s="2">
        <v>0</v>
      </c>
      <c r="G848" s="3">
        <f t="shared" si="34"/>
        <v>92093.649340000004</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3504621.0100000002</v>
      </c>
      <c r="D1011" s="7">
        <f>BILANCA!E6</f>
        <v>3468663.58</v>
      </c>
      <c r="E1011" s="7">
        <v>0</v>
      </c>
      <c r="F1011" s="7">
        <v>0</v>
      </c>
      <c r="G1011" s="8">
        <f t="shared" ref="G1011:G1306" si="38">B1011/1000*C1011+B1011/500*D1011</f>
        <v>10441.948170000001</v>
      </c>
      <c r="H1011" s="8">
        <f t="shared" si="35"/>
        <v>0.43000000016763806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3285592.43</v>
      </c>
      <c r="D1012" s="2">
        <f>BILANCA!E7</f>
        <v>3220321.99</v>
      </c>
      <c r="E1012" s="2">
        <v>0</v>
      </c>
      <c r="F1012" s="2">
        <v>0</v>
      </c>
      <c r="G1012" s="3">
        <f t="shared" si="38"/>
        <v>19452.472820000003</v>
      </c>
      <c r="H1012" s="3">
        <f t="shared" si="35"/>
        <v>0.43999999994412065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1780.53</v>
      </c>
      <c r="D1013" s="2">
        <f>BILANCA!E8</f>
        <v>1780.53</v>
      </c>
      <c r="E1013" s="2">
        <v>0</v>
      </c>
      <c r="F1013" s="2">
        <v>0</v>
      </c>
      <c r="G1013" s="3">
        <f t="shared" si="38"/>
        <v>16.02477</v>
      </c>
      <c r="H1013" s="3">
        <f t="shared" si="35"/>
        <v>0.94000000000005457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1780.53</v>
      </c>
      <c r="D1014" s="2">
        <f>BILANCA!E9</f>
        <v>1780.53</v>
      </c>
      <c r="E1014" s="2">
        <v>0</v>
      </c>
      <c r="F1014" s="2">
        <v>0</v>
      </c>
      <c r="G1014" s="3">
        <f t="shared" si="38"/>
        <v>21.36636</v>
      </c>
      <c r="H1014" s="3">
        <f t="shared" si="35"/>
        <v>0.94000000000005457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3283811.9000000004</v>
      </c>
      <c r="D1017" s="2">
        <f>BILANCA!E12</f>
        <v>3218541.4600000004</v>
      </c>
      <c r="E1017" s="2">
        <v>0</v>
      </c>
      <c r="F1017" s="2">
        <v>0</v>
      </c>
      <c r="G1017" s="3">
        <f t="shared" si="38"/>
        <v>68046.263740000009</v>
      </c>
      <c r="H1017" s="3">
        <f t="shared" si="35"/>
        <v>0.56000000005587935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3148322.7</v>
      </c>
      <c r="D1018" s="2">
        <f>BILANCA!E13</f>
        <v>3083310.8200000003</v>
      </c>
      <c r="E1018" s="2">
        <v>0</v>
      </c>
      <c r="F1018" s="2">
        <v>0</v>
      </c>
      <c r="G1018" s="3">
        <f t="shared" si="38"/>
        <v>74519.55472</v>
      </c>
      <c r="H1018" s="3">
        <f t="shared" si="35"/>
        <v>0.47999999951571226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5158220.75</v>
      </c>
      <c r="D1020" s="2">
        <f>BILANCA!E15</f>
        <v>5158220.75</v>
      </c>
      <c r="E1020" s="2">
        <v>0</v>
      </c>
      <c r="F1020" s="2">
        <v>0</v>
      </c>
      <c r="G1020" s="3">
        <f t="shared" si="38"/>
        <v>154746.6225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36352.410000000003</v>
      </c>
      <c r="D1022" s="2">
        <f>BILANCA!E17</f>
        <v>36352.410000000003</v>
      </c>
      <c r="E1022" s="2">
        <v>0</v>
      </c>
      <c r="F1022" s="2">
        <v>0</v>
      </c>
      <c r="G1022" s="3">
        <f t="shared" si="38"/>
        <v>1308.6867600000003</v>
      </c>
      <c r="H1022" s="3">
        <f t="shared" si="35"/>
        <v>0.82000000000698492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2046250.46</v>
      </c>
      <c r="D1023" s="2">
        <f>BILANCA!E18</f>
        <v>2111262.34</v>
      </c>
      <c r="E1023" s="2">
        <v>0</v>
      </c>
      <c r="F1023" s="2">
        <v>0</v>
      </c>
      <c r="G1023" s="3">
        <f t="shared" si="38"/>
        <v>81494.076819999987</v>
      </c>
      <c r="H1023" s="3">
        <f t="shared" si="35"/>
        <v>0.79999999981373549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90569.789999999979</v>
      </c>
      <c r="D1024" s="2">
        <f>BILANCA!E19</f>
        <v>90411.18</v>
      </c>
      <c r="E1024" s="2">
        <v>0</v>
      </c>
      <c r="F1024" s="2">
        <v>0</v>
      </c>
      <c r="G1024" s="3">
        <f t="shared" si="38"/>
        <v>3799.4900999999995</v>
      </c>
      <c r="H1024" s="3">
        <f t="shared" si="35"/>
        <v>0.39000000001396984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275509.14</v>
      </c>
      <c r="D1025" s="2">
        <f>BILANCA!E20</f>
        <v>279650.23</v>
      </c>
      <c r="E1025" s="2">
        <v>0</v>
      </c>
      <c r="F1025" s="2">
        <v>0</v>
      </c>
      <c r="G1025" s="3">
        <f t="shared" si="38"/>
        <v>12522.143999999998</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20614.3</v>
      </c>
      <c r="D1026" s="2">
        <f>BILANCA!E21</f>
        <v>23369.13</v>
      </c>
      <c r="E1026" s="2">
        <v>0</v>
      </c>
      <c r="F1026" s="2">
        <v>0</v>
      </c>
      <c r="G1026" s="3">
        <f t="shared" si="38"/>
        <v>1077.6409600000002</v>
      </c>
      <c r="H1026" s="3">
        <f t="shared" si="35"/>
        <v>0.43000000000029104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1540</v>
      </c>
      <c r="D1027" s="2">
        <f>BILANCA!E22</f>
        <v>2639.57</v>
      </c>
      <c r="E1027" s="2">
        <v>0</v>
      </c>
      <c r="F1027" s="2">
        <v>0</v>
      </c>
      <c r="G1027" s="3">
        <f t="shared" si="38"/>
        <v>115.92538000000002</v>
      </c>
      <c r="H1027" s="3">
        <f t="shared" si="35"/>
        <v>0.42999999999983629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2765.11</v>
      </c>
      <c r="D1029" s="2">
        <f>BILANCA!E24</f>
        <v>2765.11</v>
      </c>
      <c r="E1029" s="2">
        <v>0</v>
      </c>
      <c r="F1029" s="2">
        <v>0</v>
      </c>
      <c r="G1029" s="3">
        <f t="shared" si="38"/>
        <v>157.61126999999999</v>
      </c>
      <c r="H1029" s="3">
        <f t="shared" si="35"/>
        <v>0.22000000000025466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9737</v>
      </c>
      <c r="D1030" s="2">
        <f>BILANCA!E25</f>
        <v>9737</v>
      </c>
      <c r="E1030" s="2">
        <v>0</v>
      </c>
      <c r="F1030" s="2">
        <v>0</v>
      </c>
      <c r="G1030" s="3">
        <f t="shared" si="38"/>
        <v>584.22</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90936.16</v>
      </c>
      <c r="D1031" s="2">
        <f>BILANCA!E26</f>
        <v>109125.18</v>
      </c>
      <c r="E1031" s="2">
        <v>0</v>
      </c>
      <c r="F1031" s="2">
        <v>0</v>
      </c>
      <c r="G1031" s="3">
        <f t="shared" si="38"/>
        <v>6492.9169199999997</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310531.92</v>
      </c>
      <c r="D1033" s="2">
        <f>BILANCA!E28</f>
        <v>336875.04</v>
      </c>
      <c r="E1033" s="2">
        <v>0</v>
      </c>
      <c r="F1033" s="2">
        <v>0</v>
      </c>
      <c r="G1033" s="3">
        <f t="shared" si="38"/>
        <v>22638.485999999997</v>
      </c>
      <c r="H1033" s="3">
        <f t="shared" si="35"/>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335.59999999999854</v>
      </c>
      <c r="D1034" s="2">
        <f>BILANCA!E29</f>
        <v>273.44999999999709</v>
      </c>
      <c r="E1034" s="2">
        <v>0</v>
      </c>
      <c r="F1034" s="2">
        <v>0</v>
      </c>
      <c r="G1034" s="3">
        <f t="shared" si="38"/>
        <v>21.179999999999826</v>
      </c>
      <c r="H1034" s="3">
        <f t="shared" si="35"/>
        <v>0.84999999999854481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33388.75</v>
      </c>
      <c r="D1035" s="2">
        <f>BILANCA!E30</f>
        <v>33388.75</v>
      </c>
      <c r="E1035" s="2">
        <v>0</v>
      </c>
      <c r="F1035" s="2">
        <v>0</v>
      </c>
      <c r="G1035" s="3">
        <f t="shared" si="38"/>
        <v>2504.15625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33053.15</v>
      </c>
      <c r="D1039" s="2">
        <f>BILANCA!E34</f>
        <v>33115.300000000003</v>
      </c>
      <c r="E1039" s="2">
        <v>0</v>
      </c>
      <c r="F1039" s="2">
        <v>0</v>
      </c>
      <c r="G1039" s="3">
        <f t="shared" si="38"/>
        <v>2879.2287500000002</v>
      </c>
      <c r="H1039" s="3">
        <f t="shared" si="35"/>
        <v>0.45000000000436557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44583.810000000005</v>
      </c>
      <c r="D1040" s="2">
        <f>BILANCA!E35</f>
        <v>44546.009999999995</v>
      </c>
      <c r="E1040" s="2">
        <v>0</v>
      </c>
      <c r="F1040" s="2">
        <v>0</v>
      </c>
      <c r="G1040" s="3">
        <f t="shared" si="38"/>
        <v>4010.2748999999994</v>
      </c>
      <c r="H1040" s="3">
        <f t="shared" si="35"/>
        <v>0.19999999998981366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102088.88</v>
      </c>
      <c r="D1041" s="2">
        <f>BILANCA!E36</f>
        <v>117629.43</v>
      </c>
      <c r="E1041" s="2">
        <v>0</v>
      </c>
      <c r="F1041" s="2">
        <v>0</v>
      </c>
      <c r="G1041" s="3">
        <f t="shared" si="38"/>
        <v>10457.77994</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57505.07</v>
      </c>
      <c r="D1045" s="2">
        <f>BILANCA!E40</f>
        <v>73083.42</v>
      </c>
      <c r="E1045" s="2">
        <v>0</v>
      </c>
      <c r="F1045" s="2">
        <v>0</v>
      </c>
      <c r="G1045" s="3">
        <f t="shared" si="38"/>
        <v>7128.5168500000009</v>
      </c>
      <c r="H1045" s="3">
        <f t="shared" si="35"/>
        <v>0.48999999999796273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61208.74</v>
      </c>
      <c r="D1059" s="2">
        <f>BILANCA!E54</f>
        <v>64020.92</v>
      </c>
      <c r="E1059" s="2">
        <v>0</v>
      </c>
      <c r="F1059" s="2">
        <v>0</v>
      </c>
      <c r="G1059" s="3">
        <f t="shared" si="38"/>
        <v>9273.2784199999987</v>
      </c>
      <c r="H1059" s="3">
        <f t="shared" si="35"/>
        <v>0.3400000000037835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61208.74</v>
      </c>
      <c r="D1060" s="2">
        <f>BILANCA!E55</f>
        <v>64020.92</v>
      </c>
      <c r="E1060" s="2">
        <v>0</v>
      </c>
      <c r="F1060" s="2">
        <v>0</v>
      </c>
      <c r="G1060" s="3">
        <f t="shared" si="38"/>
        <v>9462.5290000000005</v>
      </c>
      <c r="H1060" s="3">
        <f t="shared" si="35"/>
        <v>0.3400000000037835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219028.58000000002</v>
      </c>
      <c r="D1074" s="2">
        <f>BILANCA!E69</f>
        <v>248341.59</v>
      </c>
      <c r="E1074" s="2">
        <v>0</v>
      </c>
      <c r="F1074" s="2">
        <v>0</v>
      </c>
      <c r="G1074" s="3">
        <f t="shared" si="38"/>
        <v>45805.552640000002</v>
      </c>
      <c r="H1074" s="3">
        <f t="shared" si="35"/>
        <v>0.82999999998719431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7924.47</v>
      </c>
      <c r="D1075" s="2">
        <f>BILANCA!E70</f>
        <v>8965.09</v>
      </c>
      <c r="E1075" s="2">
        <v>0</v>
      </c>
      <c r="F1075" s="2">
        <v>0</v>
      </c>
      <c r="G1075" s="3">
        <f t="shared" si="38"/>
        <v>1680.5522500000002</v>
      </c>
      <c r="H1075" s="3">
        <f t="shared" si="35"/>
        <v>0.56000000000040018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7924.47</v>
      </c>
      <c r="D1076" s="2">
        <f>BILANCA!E71</f>
        <v>8965.09</v>
      </c>
      <c r="E1076" s="2">
        <v>0</v>
      </c>
      <c r="F1076" s="2">
        <v>0</v>
      </c>
      <c r="G1076" s="3">
        <f t="shared" si="38"/>
        <v>1706.4069000000002</v>
      </c>
      <c r="H1076" s="3">
        <f t="shared" si="35"/>
        <v>0.56000000000040018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7924.47</v>
      </c>
      <c r="D1078" s="2">
        <f>BILANCA!E73</f>
        <v>8965.09</v>
      </c>
      <c r="E1078" s="2">
        <v>0</v>
      </c>
      <c r="F1078" s="2">
        <v>0</v>
      </c>
      <c r="G1078" s="3">
        <f t="shared" si="38"/>
        <v>1758.1161999999999</v>
      </c>
      <c r="H1078" s="3">
        <f t="shared" si="35"/>
        <v>0.56000000000040018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7176.51</v>
      </c>
      <c r="D1087" s="2">
        <f>BILANCA!E82</f>
        <v>15085.77</v>
      </c>
      <c r="E1087" s="2">
        <v>0</v>
      </c>
      <c r="F1087" s="2">
        <v>0</v>
      </c>
      <c r="G1087" s="3">
        <f t="shared" si="38"/>
        <v>2875.7998499999999</v>
      </c>
      <c r="H1087" s="3">
        <f t="shared" si="35"/>
        <v>0.71999999999934516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50</v>
      </c>
      <c r="D1089" s="2">
        <f>BILANCA!E84</f>
        <v>122</v>
      </c>
      <c r="E1089" s="2">
        <v>0</v>
      </c>
      <c r="F1089" s="2">
        <v>0</v>
      </c>
      <c r="G1089" s="3">
        <f t="shared" si="38"/>
        <v>23.225999999999999</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7126.51</v>
      </c>
      <c r="D1092" s="2">
        <f>BILANCA!E87</f>
        <v>14963.77</v>
      </c>
      <c r="E1092" s="2">
        <v>0</v>
      </c>
      <c r="F1092" s="2">
        <v>0</v>
      </c>
      <c r="G1092" s="3">
        <f t="shared" si="38"/>
        <v>3038.4321</v>
      </c>
      <c r="H1092" s="3">
        <f t="shared" si="35"/>
        <v>0.71999999999934516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9296.2999999999993</v>
      </c>
      <c r="D1152" s="2">
        <f>BILANCA!E147</f>
        <v>222985.5</v>
      </c>
      <c r="E1152" s="2">
        <v>0</v>
      </c>
      <c r="F1152" s="2">
        <v>0</v>
      </c>
      <c r="G1152" s="3">
        <f t="shared" si="38"/>
        <v>64647.956599999998</v>
      </c>
      <c r="H1152" s="3">
        <f t="shared" si="41"/>
        <v>0.7999999999992724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217751.4</v>
      </c>
      <c r="E1155" s="2">
        <v>0</v>
      </c>
      <c r="F1155" s="2">
        <v>0</v>
      </c>
      <c r="G1155" s="3">
        <f t="shared" si="38"/>
        <v>63147.905999999995</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217751.4</v>
      </c>
      <c r="E1161" s="2">
        <v>0</v>
      </c>
      <c r="F1161" s="2">
        <v>0</v>
      </c>
      <c r="G1161" s="3">
        <f t="shared" si="38"/>
        <v>65760.9228</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5053.3599999999997</v>
      </c>
      <c r="D1165" s="2">
        <f>BILANCA!E160</f>
        <v>1556.39</v>
      </c>
      <c r="E1165" s="2">
        <v>0</v>
      </c>
      <c r="F1165" s="2">
        <v>0</v>
      </c>
      <c r="G1165" s="3">
        <f t="shared" si="38"/>
        <v>1265.7516999999998</v>
      </c>
      <c r="H1165" s="3">
        <f t="shared" si="41"/>
        <v>0.74999999999977263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4242.9399999999996</v>
      </c>
      <c r="D1166" s="2">
        <f>BILANCA!E161</f>
        <v>3677.71</v>
      </c>
      <c r="E1166" s="2">
        <v>0</v>
      </c>
      <c r="F1166" s="2">
        <v>0</v>
      </c>
      <c r="G1166" s="3">
        <f t="shared" si="38"/>
        <v>1809.3441599999999</v>
      </c>
      <c r="H1166" s="3">
        <f t="shared" si="41"/>
        <v>0.3500000000003638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2255.23</v>
      </c>
      <c r="D1170" s="2">
        <f>BILANCA!E165</f>
        <v>1305.23</v>
      </c>
      <c r="E1170" s="2">
        <v>0</v>
      </c>
      <c r="F1170" s="2">
        <v>0</v>
      </c>
      <c r="G1170" s="3">
        <f t="shared" si="38"/>
        <v>778.5104</v>
      </c>
      <c r="H1170" s="3">
        <f t="shared" si="41"/>
        <v>0.46000000000003638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2255.23</v>
      </c>
      <c r="D1172" s="2">
        <f>BILANCA!E167</f>
        <v>1305.23</v>
      </c>
      <c r="E1172" s="2">
        <v>0</v>
      </c>
      <c r="F1172" s="2">
        <v>0</v>
      </c>
      <c r="G1172" s="3">
        <f t="shared" si="38"/>
        <v>788.24178000000006</v>
      </c>
      <c r="H1172" s="3">
        <f t="shared" si="41"/>
        <v>0.46000000000003638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192376.07</v>
      </c>
      <c r="D1176" s="2">
        <f>BILANCA!E171</f>
        <v>0</v>
      </c>
      <c r="E1176" s="2">
        <v>0</v>
      </c>
      <c r="F1176" s="2">
        <v>0</v>
      </c>
      <c r="G1176" s="3">
        <f t="shared" si="38"/>
        <v>31934.427620000002</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192376.07</v>
      </c>
      <c r="D1179" s="2">
        <f>BILANCA!E174</f>
        <v>0</v>
      </c>
      <c r="E1179" s="2">
        <v>0</v>
      </c>
      <c r="F1179" s="2">
        <v>0</v>
      </c>
      <c r="G1179" s="3">
        <f t="shared" si="38"/>
        <v>32511.555830000005</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3504621.01</v>
      </c>
      <c r="D1180" s="2">
        <f>BILANCA!E176</f>
        <v>3468663.5799999996</v>
      </c>
      <c r="E1180" s="2">
        <v>0</v>
      </c>
      <c r="F1180" s="2">
        <v>0</v>
      </c>
      <c r="G1180" s="3">
        <f t="shared" si="38"/>
        <v>1775131.1889</v>
      </c>
      <c r="H1180" s="3">
        <f t="shared" si="41"/>
        <v>0.43000000016763806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227145.05000000002</v>
      </c>
      <c r="D1181" s="2">
        <f>BILANCA!E177</f>
        <v>262942.45999999996</v>
      </c>
      <c r="E1181" s="2">
        <v>0</v>
      </c>
      <c r="F1181" s="2">
        <v>0</v>
      </c>
      <c r="G1181" s="3">
        <f t="shared" si="38"/>
        <v>128768.12487</v>
      </c>
      <c r="H1181" s="3">
        <f t="shared" si="41"/>
        <v>0.5099999999802094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226980.76</v>
      </c>
      <c r="D1182" s="2">
        <f>BILANCA!E178</f>
        <v>255833.31</v>
      </c>
      <c r="E1182" s="2">
        <v>0</v>
      </c>
      <c r="F1182" s="2">
        <v>0</v>
      </c>
      <c r="G1182" s="3">
        <f t="shared" si="38"/>
        <v>127047.34935999999</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190194.67</v>
      </c>
      <c r="D1183" s="2">
        <f>BILANCA!E179</f>
        <v>201397.64</v>
      </c>
      <c r="E1183" s="2">
        <v>0</v>
      </c>
      <c r="F1183" s="2">
        <v>0</v>
      </c>
      <c r="G1183" s="3">
        <f t="shared" si="38"/>
        <v>102587.26135</v>
      </c>
      <c r="H1183" s="3">
        <f t="shared" si="41"/>
        <v>0.68999999997322448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29759.45</v>
      </c>
      <c r="D1184" s="2">
        <f>BILANCA!E180</f>
        <v>50921.02</v>
      </c>
      <c r="E1184" s="2">
        <v>0</v>
      </c>
      <c r="F1184" s="2">
        <v>0</v>
      </c>
      <c r="G1184" s="3">
        <f t="shared" si="38"/>
        <v>22898.659259999997</v>
      </c>
      <c r="H1184" s="3">
        <f t="shared" si="41"/>
        <v>0.46999999999752617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2870.08</v>
      </c>
      <c r="D1185" s="2">
        <f>BILANCA!E181</f>
        <v>150.4</v>
      </c>
      <c r="E1185" s="2">
        <v>0</v>
      </c>
      <c r="F1185" s="2">
        <v>0</v>
      </c>
      <c r="G1185" s="3">
        <f t="shared" si="38"/>
        <v>554.904</v>
      </c>
      <c r="H1185" s="3">
        <f t="shared" si="41"/>
        <v>0.47999999999993292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2870.08</v>
      </c>
      <c r="D1188" s="2">
        <f>BILANCA!E184</f>
        <v>150.4</v>
      </c>
      <c r="E1188" s="2">
        <v>0</v>
      </c>
      <c r="F1188" s="2">
        <v>0</v>
      </c>
      <c r="G1188" s="3">
        <f t="shared" si="38"/>
        <v>564.41664000000003</v>
      </c>
      <c r="H1188" s="3">
        <f t="shared" si="41"/>
        <v>0.47999999999993292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22.8</v>
      </c>
      <c r="E1198" s="2">
        <v>0</v>
      </c>
      <c r="F1198" s="2">
        <v>0</v>
      </c>
      <c r="G1198" s="3">
        <f t="shared" si="38"/>
        <v>8.5728000000000009</v>
      </c>
      <c r="H1198" s="3">
        <f t="shared" si="41"/>
        <v>0.19999999999999929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4156.5600000000004</v>
      </c>
      <c r="D1200" s="2">
        <f>BILANCA!E196</f>
        <v>3341.45</v>
      </c>
      <c r="E1200" s="2">
        <v>0</v>
      </c>
      <c r="F1200" s="2">
        <v>0</v>
      </c>
      <c r="G1200" s="3">
        <f t="shared" si="38"/>
        <v>2059.4974000000002</v>
      </c>
      <c r="H1200" s="3">
        <f t="shared" si="41"/>
        <v>0.88999999999941792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164.29</v>
      </c>
      <c r="D1201" s="2">
        <f>BILANCA!E197</f>
        <v>1175.46</v>
      </c>
      <c r="E1201" s="2">
        <v>0</v>
      </c>
      <c r="F1201" s="2">
        <v>0</v>
      </c>
      <c r="G1201" s="3">
        <f t="shared" si="38"/>
        <v>480.40511000000004</v>
      </c>
      <c r="H1201" s="3">
        <f t="shared" si="41"/>
        <v>0.75000000000002842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164.29</v>
      </c>
      <c r="D1203" s="2">
        <f>BILANCA!E199</f>
        <v>1175.46</v>
      </c>
      <c r="E1203" s="2">
        <v>0</v>
      </c>
      <c r="F1203" s="2">
        <v>0</v>
      </c>
      <c r="G1203" s="3">
        <f t="shared" si="44"/>
        <v>485.43553000000003</v>
      </c>
      <c r="H1203" s="3">
        <f t="shared" si="45"/>
        <v>0.75000000000002842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5933.69</v>
      </c>
      <c r="E1251" s="2">
        <v>0</v>
      </c>
      <c r="F1251" s="2">
        <v>0</v>
      </c>
      <c r="G1251" s="3">
        <f>B1251/1000*C1251+B1251/500*D1251</f>
        <v>2860.0385799999999</v>
      </c>
      <c r="H1251" s="3">
        <f>ABS(C1251-ROUND(C1251,0))+ABS(D1251-ROUND(D1251,0))</f>
        <v>0.31000000000040018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3277475.96</v>
      </c>
      <c r="D1255" s="2">
        <f>BILANCA!E251</f>
        <v>3205721.1199999996</v>
      </c>
      <c r="E1255" s="2">
        <v>0</v>
      </c>
      <c r="F1255" s="2">
        <v>0</v>
      </c>
      <c r="G1255" s="3">
        <f t="shared" si="38"/>
        <v>2373784.9589999998</v>
      </c>
      <c r="H1255" s="3">
        <f t="shared" si="41"/>
        <v>0.15999999968335032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3285592.45</v>
      </c>
      <c r="D1256" s="2">
        <f>BILANCA!E252</f>
        <v>3220322.01</v>
      </c>
      <c r="E1256" s="2">
        <v>0</v>
      </c>
      <c r="F1256" s="2">
        <v>0</v>
      </c>
      <c r="G1256" s="3">
        <f t="shared" si="38"/>
        <v>2392654.1716200002</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3285592.45</v>
      </c>
      <c r="D1257" s="2">
        <f>BILANCA!E253</f>
        <v>3220322.01</v>
      </c>
      <c r="E1257" s="2">
        <v>0</v>
      </c>
      <c r="F1257" s="2">
        <v>0</v>
      </c>
      <c r="G1257" s="3">
        <f t="shared" si="38"/>
        <v>2402380.40809</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-19668.02</v>
      </c>
      <c r="D1259" s="2">
        <f>BILANCA!E255</f>
        <v>-238891.62</v>
      </c>
      <c r="E1259" s="2">
        <v>0</v>
      </c>
      <c r="F1259" s="2">
        <v>0</v>
      </c>
      <c r="G1259" s="3">
        <f t="shared" si="38"/>
        <v>-123865.36374</v>
      </c>
      <c r="H1259" s="3">
        <f t="shared" si="41"/>
        <v>0.40000000000509317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19668.02</v>
      </c>
      <c r="D1264" s="2">
        <f>BILANCA!E260</f>
        <v>238891.62</v>
      </c>
      <c r="E1264" s="2">
        <v>0</v>
      </c>
      <c r="F1264" s="2">
        <v>0</v>
      </c>
      <c r="G1264" s="3">
        <f t="shared" si="38"/>
        <v>126352.62003999999</v>
      </c>
      <c r="H1264" s="3">
        <f t="shared" si="41"/>
        <v>0.40000000000509317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8721.15</v>
      </c>
      <c r="D1265" s="2">
        <f>BILANCA!E261</f>
        <v>188912.57</v>
      </c>
      <c r="E1265" s="2">
        <v>0</v>
      </c>
      <c r="F1265" s="2">
        <v>0</v>
      </c>
      <c r="G1265" s="3">
        <f t="shared" si="38"/>
        <v>98569.303950000001</v>
      </c>
      <c r="H1265" s="3">
        <f t="shared" si="41"/>
        <v>0.57999999999265128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10946.87</v>
      </c>
      <c r="D1266" s="2">
        <f>BILANCA!E262</f>
        <v>49979.05</v>
      </c>
      <c r="E1266" s="2">
        <v>0</v>
      </c>
      <c r="F1266" s="2">
        <v>0</v>
      </c>
      <c r="G1266" s="3">
        <f t="shared" si="38"/>
        <v>28391.672320000001</v>
      </c>
      <c r="H1266" s="3">
        <f t="shared" si="41"/>
        <v>0.18000000000211003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9296.2999999999993</v>
      </c>
      <c r="D1278" s="2">
        <f>BILANCA!E274</f>
        <v>222985.5</v>
      </c>
      <c r="E1278" s="2">
        <v>0</v>
      </c>
      <c r="F1278" s="2">
        <v>0</v>
      </c>
      <c r="G1278" s="3">
        <f t="shared" si="38"/>
        <v>122011.6364</v>
      </c>
      <c r="H1278" s="3">
        <f t="shared" si="41"/>
        <v>0.7999999999992724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217751.4</v>
      </c>
      <c r="E1281" s="2">
        <v>0</v>
      </c>
      <c r="F1281" s="2">
        <v>0</v>
      </c>
      <c r="G1281" s="3">
        <f t="shared" si="48"/>
        <v>118021.25880000001</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217751.4</v>
      </c>
      <c r="E1287" s="2">
        <v>0</v>
      </c>
      <c r="F1287" s="2">
        <v>0</v>
      </c>
      <c r="G1287" s="3">
        <f t="shared" si="48"/>
        <v>120634.27560000001</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5053.3599999999997</v>
      </c>
      <c r="D1291" s="2">
        <f>BILANCA!E287</f>
        <v>1556.39</v>
      </c>
      <c r="E1291" s="2">
        <v>0</v>
      </c>
      <c r="F1291" s="2">
        <v>0</v>
      </c>
      <c r="G1291" s="3">
        <f t="shared" si="48"/>
        <v>2294.68534</v>
      </c>
      <c r="H1291" s="3">
        <f t="shared" si="49"/>
        <v>0.74999999999977263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4242.9399999999996</v>
      </c>
      <c r="D1292" s="2">
        <f>BILANCA!E288</f>
        <v>3677.71</v>
      </c>
      <c r="E1292" s="2">
        <v>0</v>
      </c>
      <c r="F1292" s="2">
        <v>0</v>
      </c>
      <c r="G1292" s="3">
        <f t="shared" si="48"/>
        <v>3270.7375199999997</v>
      </c>
      <c r="H1292" s="3">
        <f t="shared" si="49"/>
        <v>0.3500000000003638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2255.23</v>
      </c>
      <c r="D1295" s="2">
        <f>BILANCA!E291</f>
        <v>1305.23</v>
      </c>
      <c r="E1295" s="2">
        <v>0</v>
      </c>
      <c r="F1295" s="2">
        <v>0</v>
      </c>
      <c r="G1295" s="3">
        <f t="shared" si="38"/>
        <v>1386.72165</v>
      </c>
      <c r="H1295" s="3">
        <f t="shared" si="41"/>
        <v>0.46000000000003638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2255.23</v>
      </c>
      <c r="D1297" s="2">
        <f>BILANCA!E293</f>
        <v>1305.23</v>
      </c>
      <c r="E1297" s="2">
        <v>0</v>
      </c>
      <c r="F1297" s="2">
        <v>0</v>
      </c>
      <c r="G1297" s="3">
        <f t="shared" si="50"/>
        <v>1396.4530299999999</v>
      </c>
      <c r="H1297" s="3">
        <f t="shared" si="51"/>
        <v>0.46000000000003638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248.19</v>
      </c>
      <c r="D1301" s="2">
        <f>BILANCA!E297</f>
        <v>248.19</v>
      </c>
      <c r="E1301" s="2">
        <v>0</v>
      </c>
      <c r="F1301" s="2">
        <v>0</v>
      </c>
      <c r="G1301" s="3">
        <f t="shared" si="38"/>
        <v>216.66986999999997</v>
      </c>
      <c r="H1301" s="3">
        <f t="shared" si="41"/>
        <v>0.37999999999999545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248.19</v>
      </c>
      <c r="D1302" s="2">
        <f>BILANCA!E298</f>
        <v>248.19</v>
      </c>
      <c r="E1302" s="2">
        <v>0</v>
      </c>
      <c r="F1302" s="2">
        <v>0</v>
      </c>
      <c r="G1302" s="3">
        <f t="shared" si="38"/>
        <v>217.41444000000001</v>
      </c>
      <c r="H1302" s="3">
        <f t="shared" si="41"/>
        <v>0.37999999999999545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9296.2999999999993</v>
      </c>
      <c r="D1305" s="2">
        <f>BILANCA!E302</f>
        <v>222985.5</v>
      </c>
      <c r="E1305" s="2">
        <v>0</v>
      </c>
      <c r="F1305" s="2">
        <v>0</v>
      </c>
      <c r="G1305" s="3">
        <f t="shared" si="38"/>
        <v>134303.8535</v>
      </c>
      <c r="H1305" s="3">
        <f t="shared" si="41"/>
        <v>0.7999999999992724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2255.23</v>
      </c>
      <c r="D1308" s="2">
        <f>BILANCA!E305</f>
        <v>1305.23</v>
      </c>
      <c r="E1308" s="2">
        <v>0</v>
      </c>
      <c r="F1308" s="2">
        <v>0</v>
      </c>
      <c r="G1308" s="3">
        <f t="shared" ref="G1308:G1581" si="52">B1308/1000*C1308+B1308/500*D1308</f>
        <v>1449.9756199999999</v>
      </c>
      <c r="H1308" s="3">
        <f t="shared" si="41"/>
        <v>0.46000000000003638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3337.47</v>
      </c>
      <c r="D1311" s="2">
        <f>BILANCA!E308</f>
        <v>11174.73</v>
      </c>
      <c r="E1311" s="2">
        <v>0</v>
      </c>
      <c r="F1311" s="2">
        <v>0</v>
      </c>
      <c r="G1311" s="3">
        <f t="shared" si="52"/>
        <v>7731.7659299999996</v>
      </c>
      <c r="H1311" s="3">
        <f t="shared" si="41"/>
        <v>0.74000000000023647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3789.04</v>
      </c>
      <c r="D1314" s="2">
        <f>BILANCA!E311</f>
        <v>3789.04</v>
      </c>
      <c r="E1314" s="2">
        <v>0</v>
      </c>
      <c r="F1314" s="2">
        <v>0</v>
      </c>
      <c r="G1314" s="3">
        <f t="shared" si="52"/>
        <v>3455.60448</v>
      </c>
      <c r="H1314" s="3">
        <f t="shared" si="41"/>
        <v>7.999999999992724E-2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36786.089999999997</v>
      </c>
      <c r="D1339" s="2">
        <f>BILANCA!E336</f>
        <v>54435.67</v>
      </c>
      <c r="E1339" s="2">
        <v>0</v>
      </c>
      <c r="F1339" s="2">
        <v>0</v>
      </c>
      <c r="G1339" s="3">
        <f t="shared" si="52"/>
        <v>47921.294469999993</v>
      </c>
      <c r="H1339" s="3">
        <f t="shared" si="41"/>
        <v>0.41999999999825377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190194.67</v>
      </c>
      <c r="D1340" s="2">
        <f>BILANCA!E337</f>
        <v>201397.64</v>
      </c>
      <c r="E1340" s="2">
        <v>0</v>
      </c>
      <c r="F1340" s="2">
        <v>0</v>
      </c>
      <c r="G1340" s="3">
        <f t="shared" si="52"/>
        <v>195686.68350000004</v>
      </c>
      <c r="H1340" s="3">
        <f t="shared" si="41"/>
        <v>0.68999999997322448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164.29</v>
      </c>
      <c r="D1341" s="2">
        <f>BILANCA!E338</f>
        <v>1175.46</v>
      </c>
      <c r="E1341" s="2">
        <v>0</v>
      </c>
      <c r="F1341" s="2">
        <v>0</v>
      </c>
      <c r="G1341" s="3">
        <f t="shared" si="52"/>
        <v>832.53451000000007</v>
      </c>
      <c r="H1341" s="3">
        <f t="shared" si="41"/>
        <v>0.75000000000002842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5933.69</v>
      </c>
      <c r="E1383" s="2">
        <v>0</v>
      </c>
      <c r="F1383" s="2">
        <v>0</v>
      </c>
      <c r="G1383" s="3">
        <f t="shared" si="59"/>
        <v>4426.5327399999996</v>
      </c>
      <c r="H1383" s="3">
        <f t="shared" si="60"/>
        <v>0.31000000000040018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248.19</v>
      </c>
      <c r="D1400" s="14">
        <f>BILANCA!E397</f>
        <v>248.19</v>
      </c>
      <c r="E1400" s="14">
        <v>0</v>
      </c>
      <c r="F1400" s="14">
        <v>0</v>
      </c>
      <c r="G1400" s="15">
        <f t="shared" si="52"/>
        <v>290.38229999999999</v>
      </c>
      <c r="H1400" s="15">
        <f t="shared" si="41"/>
        <v>0.37999999999999545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2876425.11</v>
      </c>
      <c r="D1510" s="2">
        <f>'RAS-funkcijski'!E114</f>
        <v>3245497.69</v>
      </c>
      <c r="E1510" s="2">
        <v>0</v>
      </c>
      <c r="F1510" s="2">
        <v>0</v>
      </c>
      <c r="G1510" s="3">
        <f t="shared" si="52"/>
        <v>1030416.2538999999</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2876425.11</v>
      </c>
      <c r="D1511" s="2">
        <f>'RAS-funkcijski'!E115</f>
        <v>3245497.69</v>
      </c>
      <c r="E1511" s="2">
        <v>0</v>
      </c>
      <c r="F1511" s="2">
        <v>0</v>
      </c>
      <c r="G1511" s="3">
        <f t="shared" si="52"/>
        <v>1039783.6743900001</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2876425.11</v>
      </c>
      <c r="D1513" s="2">
        <f>'RAS-funkcijski'!E117</f>
        <v>3245497.69</v>
      </c>
      <c r="E1513" s="2">
        <v>0</v>
      </c>
      <c r="F1513" s="2">
        <v>0</v>
      </c>
      <c r="G1513" s="3">
        <f t="shared" si="52"/>
        <v>1058518.5153699999</v>
      </c>
      <c r="H1513" s="3">
        <f t="shared" si="63"/>
        <v>0.41999999992549419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2876425.11</v>
      </c>
      <c r="D1537" s="14">
        <f>'RAS-funkcijski'!E141</f>
        <v>3245497.69</v>
      </c>
      <c r="E1537" s="14">
        <v>0</v>
      </c>
      <c r="F1537" s="14">
        <v>0</v>
      </c>
      <c r="G1537" s="15">
        <f t="shared" si="52"/>
        <v>1283336.6071300001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124303.69</v>
      </c>
      <c r="E1538" s="7">
        <v>0</v>
      </c>
      <c r="F1538" s="7">
        <v>0</v>
      </c>
      <c r="G1538" s="8">
        <f t="shared" si="52"/>
        <v>248.60738000000001</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106995.5</v>
      </c>
      <c r="E1539" s="2">
        <v>0</v>
      </c>
      <c r="F1539" s="2">
        <v>0</v>
      </c>
      <c r="G1539" s="3">
        <f t="shared" si="52"/>
        <v>427.98200000000003</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106995.5</v>
      </c>
      <c r="E1540" s="2">
        <v>0</v>
      </c>
      <c r="F1540" s="2">
        <v>0</v>
      </c>
      <c r="G1540" s="3">
        <f t="shared" si="52"/>
        <v>641.97300000000007</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106995.5</v>
      </c>
      <c r="E1541" s="2">
        <v>0</v>
      </c>
      <c r="F1541" s="2">
        <v>0</v>
      </c>
      <c r="G1541" s="3">
        <f t="shared" si="52"/>
        <v>855.96400000000006</v>
      </c>
      <c r="H1541" s="3">
        <f t="shared" si="63"/>
        <v>0.5</v>
      </c>
      <c r="I1541" s="11">
        <f t="shared" ref="I1541:I1546" si="64">G1541*H1541</f>
        <v>427.98200000000003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17308.189999999999</v>
      </c>
      <c r="E1555" s="2">
        <v>0</v>
      </c>
      <c r="F1555" s="2">
        <v>0</v>
      </c>
      <c r="G1555" s="3">
        <f t="shared" si="52"/>
        <v>623.09483999999986</v>
      </c>
      <c r="H1555" s="3">
        <f t="shared" si="63"/>
        <v>0.18999999999869033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17308.189999999999</v>
      </c>
      <c r="E1556" s="2">
        <v>0</v>
      </c>
      <c r="F1556" s="2">
        <v>0</v>
      </c>
      <c r="G1556" s="3">
        <f t="shared" si="52"/>
        <v>657.71121999999991</v>
      </c>
      <c r="H1556" s="3">
        <f t="shared" si="63"/>
        <v>0.18999999999869033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17308.189999999999</v>
      </c>
      <c r="E1557" s="2">
        <v>0</v>
      </c>
      <c r="F1557" s="2">
        <v>0</v>
      </c>
      <c r="G1557" s="3">
        <f t="shared" si="52"/>
        <v>692.32759999999996</v>
      </c>
      <c r="H1557" s="3">
        <f t="shared" si="63"/>
        <v>0.18999999999869033</v>
      </c>
      <c r="I1557" s="11">
        <f t="shared" ref="I1557:I1562" si="66">G1557*H1557</f>
        <v>131.54224399909327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227145.05</v>
      </c>
      <c r="D1582" s="7"/>
      <c r="E1582" s="7">
        <v>0</v>
      </c>
      <c r="F1582" s="7">
        <v>0</v>
      </c>
      <c r="G1582" s="8">
        <f t="shared" ref="G1582:G1686" si="70">B1582/1000*C1582</f>
        <v>227.14505</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3094589.02</v>
      </c>
      <c r="D1583" s="2">
        <v>0</v>
      </c>
      <c r="E1583" s="2">
        <v>0</v>
      </c>
      <c r="F1583" s="2">
        <v>0</v>
      </c>
      <c r="G1583" s="3">
        <f t="shared" si="70"/>
        <v>6189.1780399999998</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3024818.52</v>
      </c>
      <c r="D1585" s="2">
        <v>0</v>
      </c>
      <c r="E1585" s="2">
        <v>0</v>
      </c>
      <c r="F1585" s="2">
        <v>0</v>
      </c>
      <c r="G1585" s="3">
        <f t="shared" si="70"/>
        <v>12099.274080000001</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2527268.0499999998</v>
      </c>
      <c r="D1586" s="2">
        <v>0</v>
      </c>
      <c r="E1586" s="2">
        <v>0</v>
      </c>
      <c r="F1586" s="2">
        <v>0</v>
      </c>
      <c r="G1586" s="3">
        <f t="shared" si="70"/>
        <v>12636.340249999999</v>
      </c>
      <c r="H1586" s="3">
        <f t="shared" si="71"/>
        <v>4.9999999813735485E-2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483895.34</v>
      </c>
      <c r="D1587" s="2">
        <v>0</v>
      </c>
      <c r="E1587" s="2">
        <v>0</v>
      </c>
      <c r="F1587" s="2">
        <v>0</v>
      </c>
      <c r="G1587" s="3">
        <f t="shared" si="70"/>
        <v>2903.3720400000002</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1353.68</v>
      </c>
      <c r="D1588" s="2">
        <v>0</v>
      </c>
      <c r="E1588" s="2">
        <v>0</v>
      </c>
      <c r="F1588" s="2">
        <v>0</v>
      </c>
      <c r="G1588" s="3">
        <f t="shared" si="70"/>
        <v>9.4757600000000011</v>
      </c>
      <c r="H1588" s="3">
        <f t="shared" si="71"/>
        <v>0.31999999999993634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11748.95</v>
      </c>
      <c r="D1591" s="2">
        <v>0</v>
      </c>
      <c r="E1591" s="2">
        <v>0</v>
      </c>
      <c r="F1591" s="2">
        <v>0</v>
      </c>
      <c r="G1591" s="3">
        <f t="shared" si="70"/>
        <v>117.48950000000001</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552.5</v>
      </c>
      <c r="D1593" s="2">
        <v>0</v>
      </c>
      <c r="E1593" s="2">
        <v>0</v>
      </c>
      <c r="F1593" s="2">
        <v>0</v>
      </c>
      <c r="G1593" s="3">
        <f t="shared" si="70"/>
        <v>6.63</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48760.79</v>
      </c>
      <c r="D1594" s="2">
        <v>0</v>
      </c>
      <c r="E1594" s="2">
        <v>0</v>
      </c>
      <c r="F1594" s="2">
        <v>0</v>
      </c>
      <c r="G1594" s="3">
        <f t="shared" si="70"/>
        <v>633.89026999999999</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21009.71</v>
      </c>
      <c r="D1601" s="2">
        <v>0</v>
      </c>
      <c r="E1601" s="2">
        <v>0</v>
      </c>
      <c r="F1601" s="2">
        <v>0</v>
      </c>
      <c r="G1601" s="3">
        <f>B1601/1000*C1601</f>
        <v>420.19419999999997</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3058791.61</v>
      </c>
      <c r="D1602" s="2">
        <v>0</v>
      </c>
      <c r="E1602" s="2">
        <v>0</v>
      </c>
      <c r="F1602" s="2">
        <v>0</v>
      </c>
      <c r="G1602" s="3">
        <f t="shared" si="70"/>
        <v>64234.623810000005</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2995965.9699999997</v>
      </c>
      <c r="D1604" s="2">
        <v>0</v>
      </c>
      <c r="E1604" s="2">
        <v>0</v>
      </c>
      <c r="F1604" s="2">
        <v>0</v>
      </c>
      <c r="G1604" s="3">
        <f t="shared" si="70"/>
        <v>68907.217309999993</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2516065.08</v>
      </c>
      <c r="D1605" s="2">
        <v>0</v>
      </c>
      <c r="E1605" s="2">
        <v>0</v>
      </c>
      <c r="F1605" s="2">
        <v>0</v>
      </c>
      <c r="G1605" s="3">
        <f t="shared" si="70"/>
        <v>60385.56192</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462733.77</v>
      </c>
      <c r="D1606" s="2">
        <v>0</v>
      </c>
      <c r="E1606" s="2">
        <v>0</v>
      </c>
      <c r="F1606" s="2">
        <v>0</v>
      </c>
      <c r="G1606" s="3">
        <f t="shared" si="70"/>
        <v>11568.344250000002</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4073.36</v>
      </c>
      <c r="D1607" s="2">
        <v>0</v>
      </c>
      <c r="E1607" s="2">
        <v>0</v>
      </c>
      <c r="F1607" s="2">
        <v>0</v>
      </c>
      <c r="G1607" s="3">
        <f t="shared" si="70"/>
        <v>105.90736</v>
      </c>
      <c r="H1607" s="3">
        <f t="shared" si="71"/>
        <v>0.36000000000012733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11726.15</v>
      </c>
      <c r="D1610" s="2">
        <v>0</v>
      </c>
      <c r="E1610" s="2">
        <v>0</v>
      </c>
      <c r="F1610" s="2">
        <v>0</v>
      </c>
      <c r="G1610" s="3">
        <f t="shared" si="70"/>
        <v>340.05835000000002</v>
      </c>
      <c r="H1610" s="3">
        <f t="shared" si="71"/>
        <v>0.1499999999996362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1367.61</v>
      </c>
      <c r="D1612" s="2">
        <v>0</v>
      </c>
      <c r="E1612" s="2">
        <v>0</v>
      </c>
      <c r="F1612" s="2">
        <v>0</v>
      </c>
      <c r="G1612" s="3">
        <f t="shared" si="70"/>
        <v>42.395909999999994</v>
      </c>
      <c r="H1612" s="3">
        <f t="shared" si="71"/>
        <v>0.39000000000010004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47749.62</v>
      </c>
      <c r="D1613" s="2">
        <v>0</v>
      </c>
      <c r="E1613" s="2">
        <v>0</v>
      </c>
      <c r="F1613" s="2">
        <v>0</v>
      </c>
      <c r="G1613" s="3">
        <f t="shared" si="70"/>
        <v>1527.98784</v>
      </c>
      <c r="H1613" s="3">
        <f t="shared" si="71"/>
        <v>0.37999999999738066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15076.02</v>
      </c>
      <c r="D1620" s="2">
        <v>0</v>
      </c>
      <c r="E1620" s="2">
        <v>0</v>
      </c>
      <c r="F1620" s="2">
        <v>0</v>
      </c>
      <c r="G1620" s="3">
        <f>B1620/1000*C1620</f>
        <v>587.96478000000002</v>
      </c>
      <c r="H1620" s="3">
        <f>ABS(C1620-ROUND(C1620,0))</f>
        <v>2.0000000000436557E-2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262942.45999999996</v>
      </c>
      <c r="D1621" s="2">
        <v>0</v>
      </c>
      <c r="E1621" s="2">
        <v>0</v>
      </c>
      <c r="F1621" s="2">
        <v>0</v>
      </c>
      <c r="G1621" s="3">
        <f t="shared" si="70"/>
        <v>10517.698399999999</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262942.45999999996</v>
      </c>
      <c r="D1681" s="2">
        <v>0</v>
      </c>
      <c r="E1681" s="2">
        <v>0</v>
      </c>
      <c r="F1681" s="2">
        <v>0</v>
      </c>
      <c r="G1681" s="3">
        <f t="shared" si="70"/>
        <v>26294.245999999999</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255833.31</v>
      </c>
      <c r="D1683" s="2">
        <v>0</v>
      </c>
      <c r="E1683" s="2">
        <v>0</v>
      </c>
      <c r="F1683" s="2">
        <v>0</v>
      </c>
      <c r="G1683" s="3">
        <f t="shared" si="70"/>
        <v>26094.997619999998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1175.46</v>
      </c>
      <c r="D1684" s="2">
        <v>0</v>
      </c>
      <c r="E1684" s="2">
        <v>0</v>
      </c>
      <c r="F1684" s="2">
        <v>0</v>
      </c>
      <c r="G1684" s="3">
        <f t="shared" si="70"/>
        <v>121.07238</v>
      </c>
      <c r="H1684" s="3">
        <f t="shared" si="71"/>
        <v>0.46000000000003638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5933.69</v>
      </c>
      <c r="D1686" s="14">
        <v>0</v>
      </c>
      <c r="E1686" s="14">
        <v>0</v>
      </c>
      <c r="F1686" s="14">
        <v>0</v>
      </c>
      <c r="G1686" s="15">
        <f t="shared" si="70"/>
        <v>623.03744999999992</v>
      </c>
      <c r="H1686" s="15">
        <f t="shared" si="71"/>
        <v>0.31000000000040018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1" t="s">
        <v>2128</v>
      </c>
      <c r="B59" s="394" t="s">
        <v>2129</v>
      </c>
      <c r="C59" s="395"/>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8192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1982</v>
      </c>
      <c r="G11" s="33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1983</v>
      </c>
      <c r="G12" s="328"/>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2880468.2199999997</v>
      </c>
      <c r="I17" s="275">
        <f>'PR-RAS'!E6</f>
        <v>3025941.59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2869171.5900000003</v>
      </c>
      <c r="I18" s="275">
        <f>'PR-RAS'!E152</f>
        <v>3220620.4600000004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19668.020000000466</v>
      </c>
      <c r="I20" s="275">
        <f>'PR-RAS'!E650</f>
        <v>238891.62000000055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3285592.43</v>
      </c>
      <c r="I22" s="275">
        <f>BILANCA!E7</f>
        <v>3220321.99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219028.58000000002</v>
      </c>
      <c r="I23" s="275">
        <f>BILANCA!E69</f>
        <v>248341.59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227145.05000000002</v>
      </c>
      <c r="I24" s="275">
        <f>BILANCA!E177</f>
        <v>262942.45999999996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3277475.96</v>
      </c>
      <c r="I25" s="275">
        <f>BILANCA!E251</f>
        <v>3205721.1199999996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2876425.11</v>
      </c>
      <c r="I30" s="275">
        <f>'RAS-funkcijski'!E114</f>
        <v>3245497.69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2876425.11</v>
      </c>
      <c r="I31" s="275">
        <f>'RAS-funkcijski'!E141</f>
        <v>3245497.69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124303.69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17308.189999999999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227145.05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262942.45999999996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262942.45999999996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130" zoomScaleNormal="130" workbookViewId="0">
      <selection activeCell="C304" sqref="C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0" t="s">
        <v>6</v>
      </c>
      <c r="B2" s="371"/>
      <c r="C2" s="371"/>
      <c r="D2" s="371"/>
      <c r="E2" s="371"/>
      <c r="F2" s="371"/>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2880468.2199999997</v>
      </c>
      <c r="E6" s="60">
        <f>E7+E43+E49+E82+E106+E125+E134+E140</f>
        <v>3025941.59</v>
      </c>
      <c r="F6" s="45">
        <f t="shared" ref="F6:F132" si="0">IF(D6&lt;&gt;0,IF(E6/D6&gt;=100,"&gt;&gt;100",E6/D6*100),"-")</f>
        <v>105.05033761490346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2523247.0099999998</v>
      </c>
      <c r="E49" s="60">
        <f>E50+E53+E58+E61+E64+E68+E71+E74+E77</f>
        <v>2605662.3600000003</v>
      </c>
      <c r="F49" s="45">
        <f t="shared" si="0"/>
        <v>103.26624185715376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2468996.9</v>
      </c>
      <c r="E68" s="60">
        <f t="shared" si="11"/>
        <v>2605662.3600000003</v>
      </c>
      <c r="F68" s="45">
        <f t="shared" si="0"/>
        <v>105.53526251896066</v>
      </c>
    </row>
    <row r="69" spans="1:6" ht="12.75" customHeight="1" x14ac:dyDescent="0.2">
      <c r="A69" s="63" t="s">
        <v>141</v>
      </c>
      <c r="B69" s="64" t="s">
        <v>142</v>
      </c>
      <c r="C69" s="247" t="s">
        <v>141</v>
      </c>
      <c r="D69" s="194">
        <v>2466676.54</v>
      </c>
      <c r="E69" s="194">
        <v>2593053.4700000002</v>
      </c>
      <c r="F69" s="45">
        <f t="shared" si="0"/>
        <v>105.12336854673295</v>
      </c>
    </row>
    <row r="70" spans="1:6" ht="24" x14ac:dyDescent="0.2">
      <c r="A70" s="63" t="s">
        <v>143</v>
      </c>
      <c r="B70" s="64" t="s">
        <v>144</v>
      </c>
      <c r="C70" s="247" t="s">
        <v>143</v>
      </c>
      <c r="D70" s="194">
        <v>2320.36</v>
      </c>
      <c r="E70" s="194">
        <v>12608.89</v>
      </c>
      <c r="F70" s="45">
        <f t="shared" si="0"/>
        <v>543.40231688186304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54250.11</v>
      </c>
      <c r="E74" s="60">
        <f t="shared" si="13"/>
        <v>0</v>
      </c>
      <c r="F74" s="45">
        <f t="shared" si="0"/>
        <v>0</v>
      </c>
    </row>
    <row r="75" spans="1:6" ht="12.75" customHeight="1" x14ac:dyDescent="0.2">
      <c r="A75" s="63" t="s">
        <v>153</v>
      </c>
      <c r="B75" s="65" t="s">
        <v>154</v>
      </c>
      <c r="C75" s="247" t="s">
        <v>153</v>
      </c>
      <c r="D75" s="194">
        <v>54250.11</v>
      </c>
      <c r="E75" s="194">
        <v>0</v>
      </c>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0.01</v>
      </c>
      <c r="F82" s="45">
        <f t="shared" si="0"/>
        <v>100</v>
      </c>
    </row>
    <row r="83" spans="1:6" ht="12.75" customHeight="1" x14ac:dyDescent="0.2">
      <c r="A83" s="63">
        <v>641</v>
      </c>
      <c r="B83" s="64" t="s">
        <v>169</v>
      </c>
      <c r="C83" s="247" t="s">
        <v>170</v>
      </c>
      <c r="D83" s="60">
        <f t="shared" ref="D83:E83" si="16">SUM(D84:D90)</f>
        <v>0.01</v>
      </c>
      <c r="E83" s="60">
        <f t="shared" si="16"/>
        <v>0.01</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0.01</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28055.27</v>
      </c>
      <c r="E106" s="60">
        <f>E107+E112+E120+E124</f>
        <v>20321.77</v>
      </c>
      <c r="F106" s="45">
        <f t="shared" si="0"/>
        <v>72.434768940024469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28055.27</v>
      </c>
      <c r="E112" s="60">
        <f t="shared" si="20"/>
        <v>20321.77</v>
      </c>
      <c r="F112" s="45">
        <f t="shared" si="0"/>
        <v>72.434768940024469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28055.27</v>
      </c>
      <c r="E117" s="194">
        <v>20321.77</v>
      </c>
      <c r="F117" s="45">
        <f t="shared" si="0"/>
        <v>72.434768940024469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46930.179999999993</v>
      </c>
      <c r="E125" s="60">
        <f t="shared" si="22"/>
        <v>41913.759999999995</v>
      </c>
      <c r="F125" s="45">
        <f t="shared" si="0"/>
        <v>89.310886938852576</v>
      </c>
    </row>
    <row r="126" spans="1:6" ht="12.75" customHeight="1" x14ac:dyDescent="0.2">
      <c r="A126" s="63">
        <v>661</v>
      </c>
      <c r="B126" s="65" t="s">
        <v>255</v>
      </c>
      <c r="C126" s="247" t="s">
        <v>256</v>
      </c>
      <c r="D126" s="60">
        <f t="shared" ref="D126:E126" si="23">SUM(D127:D128)</f>
        <v>42658.84</v>
      </c>
      <c r="E126" s="60">
        <f t="shared" si="23"/>
        <v>37961.199999999997</v>
      </c>
      <c r="F126" s="45">
        <f t="shared" si="0"/>
        <v>88.987886215377628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42658.84</v>
      </c>
      <c r="E128" s="194">
        <v>37961.199999999997</v>
      </c>
      <c r="F128" s="45">
        <f t="shared" si="0"/>
        <v>88.987886215377628</v>
      </c>
    </row>
    <row r="129" spans="1:6" ht="36" x14ac:dyDescent="0.2">
      <c r="A129" s="63">
        <v>663</v>
      </c>
      <c r="B129" s="182" t="s">
        <v>261</v>
      </c>
      <c r="C129" s="247" t="s">
        <v>262</v>
      </c>
      <c r="D129" s="60">
        <f t="shared" ref="D129:E129" si="24">SUM(D130:D133)</f>
        <v>4271.34</v>
      </c>
      <c r="E129" s="60">
        <f t="shared" si="24"/>
        <v>3952.56</v>
      </c>
      <c r="F129" s="45">
        <f t="shared" si="0"/>
        <v>92.536768320948454</v>
      </c>
    </row>
    <row r="130" spans="1:6" ht="12.75" customHeight="1" x14ac:dyDescent="0.2">
      <c r="A130" s="63">
        <v>6631</v>
      </c>
      <c r="B130" s="65" t="s">
        <v>263</v>
      </c>
      <c r="C130" s="247" t="s">
        <v>264</v>
      </c>
      <c r="D130" s="194">
        <v>4271.34</v>
      </c>
      <c r="E130" s="194">
        <v>3530</v>
      </c>
      <c r="F130" s="45">
        <f t="shared" si="0"/>
        <v>82.6438541534975</v>
      </c>
    </row>
    <row r="131" spans="1:6" ht="12.75" customHeight="1" x14ac:dyDescent="0.2">
      <c r="A131" s="63">
        <v>6632</v>
      </c>
      <c r="B131" s="182" t="s">
        <v>265</v>
      </c>
      <c r="C131" s="247" t="s">
        <v>266</v>
      </c>
      <c r="D131" s="194">
        <v>0</v>
      </c>
      <c r="E131" s="194">
        <v>422.56</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282235.75</v>
      </c>
      <c r="E134" s="60">
        <f t="shared" si="25"/>
        <v>358043.69</v>
      </c>
      <c r="F134" s="45">
        <f t="shared" ref="F134:F229" si="26">IF(D134&lt;&gt;0,IF(E134/D134&gt;=100,"&gt;&gt;100",E134/D134*100),"-")</f>
        <v>126.85979362997068</v>
      </c>
    </row>
    <row r="135" spans="1:6" ht="24" x14ac:dyDescent="0.2">
      <c r="A135" s="63">
        <v>671</v>
      </c>
      <c r="B135" s="182" t="s">
        <v>273</v>
      </c>
      <c r="C135" s="247" t="s">
        <v>274</v>
      </c>
      <c r="D135" s="60">
        <f t="shared" ref="D135:E135" si="27">SUM(D136:D138)</f>
        <v>282235.75</v>
      </c>
      <c r="E135" s="60">
        <f t="shared" si="27"/>
        <v>358043.69</v>
      </c>
      <c r="F135" s="45">
        <f t="shared" si="26"/>
        <v>126.85979362997068</v>
      </c>
    </row>
    <row r="136" spans="1:6" ht="12.75" customHeight="1" x14ac:dyDescent="0.2">
      <c r="A136" s="63">
        <v>6711</v>
      </c>
      <c r="B136" s="65" t="s">
        <v>275</v>
      </c>
      <c r="C136" s="247" t="s">
        <v>276</v>
      </c>
      <c r="D136" s="194">
        <v>282235.75</v>
      </c>
      <c r="E136" s="194">
        <v>357043.69</v>
      </c>
      <c r="F136" s="45">
        <f t="shared" si="26"/>
        <v>126.50547990465417</v>
      </c>
    </row>
    <row r="137" spans="1:6" ht="24" x14ac:dyDescent="0.2">
      <c r="A137" s="63">
        <v>6712</v>
      </c>
      <c r="B137" s="182" t="s">
        <v>277</v>
      </c>
      <c r="C137" s="247" t="s">
        <v>278</v>
      </c>
      <c r="D137" s="194">
        <v>0</v>
      </c>
      <c r="E137" s="194">
        <v>1000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2869171.5900000003</v>
      </c>
      <c r="E152" s="60">
        <f>E153+E164+E202+E221+E230+E262+E273</f>
        <v>3220620.4600000004</v>
      </c>
      <c r="F152" s="45">
        <f t="shared" si="26"/>
        <v>112.24914087484046</v>
      </c>
    </row>
    <row r="153" spans="1:6" ht="12.75" customHeight="1" x14ac:dyDescent="0.2">
      <c r="A153" s="63">
        <v>31</v>
      </c>
      <c r="B153" s="64" t="s">
        <v>308</v>
      </c>
      <c r="C153" s="247" t="s">
        <v>3</v>
      </c>
      <c r="D153" s="60">
        <f t="shared" ref="D153:E153" si="30">D154+D159+D160</f>
        <v>2337498.7600000002</v>
      </c>
      <c r="E153" s="60">
        <f t="shared" si="30"/>
        <v>2696391.2</v>
      </c>
      <c r="F153" s="45">
        <f t="shared" si="26"/>
        <v>115.35369541757532</v>
      </c>
    </row>
    <row r="154" spans="1:6" ht="12.75" customHeight="1" x14ac:dyDescent="0.2">
      <c r="A154" s="63">
        <v>311</v>
      </c>
      <c r="B154" s="64" t="s">
        <v>309</v>
      </c>
      <c r="C154" s="247" t="s">
        <v>310</v>
      </c>
      <c r="D154" s="60">
        <f t="shared" ref="D154:E154" si="31">SUM(D155:D158)</f>
        <v>1944324.6800000002</v>
      </c>
      <c r="E154" s="60">
        <f t="shared" si="31"/>
        <v>2245264.1700000004</v>
      </c>
      <c r="F154" s="45">
        <f t="shared" si="26"/>
        <v>115.47784138603848</v>
      </c>
    </row>
    <row r="155" spans="1:6" ht="12.75" customHeight="1" x14ac:dyDescent="0.2">
      <c r="A155" s="63">
        <v>3111</v>
      </c>
      <c r="B155" s="64" t="s">
        <v>311</v>
      </c>
      <c r="C155" s="247" t="s">
        <v>312</v>
      </c>
      <c r="D155" s="194">
        <v>1831414.62</v>
      </c>
      <c r="E155" s="194">
        <v>2110156.39</v>
      </c>
      <c r="F155" s="45">
        <f t="shared" si="26"/>
        <v>115.2200253812542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50981.52</v>
      </c>
      <c r="E157" s="194">
        <v>58453.66</v>
      </c>
      <c r="F157" s="45">
        <f t="shared" si="26"/>
        <v>114.65656575166847</v>
      </c>
    </row>
    <row r="158" spans="1:6" ht="12.75" customHeight="1" x14ac:dyDescent="0.2">
      <c r="A158" s="63">
        <v>3114</v>
      </c>
      <c r="B158" s="65" t="s">
        <v>317</v>
      </c>
      <c r="C158" s="247" t="s">
        <v>318</v>
      </c>
      <c r="D158" s="194">
        <v>61928.54</v>
      </c>
      <c r="E158" s="194">
        <v>76654.12</v>
      </c>
      <c r="F158" s="45">
        <f t="shared" si="26"/>
        <v>123.77834194056567</v>
      </c>
    </row>
    <row r="159" spans="1:6" ht="12.75" customHeight="1" x14ac:dyDescent="0.2">
      <c r="A159" s="63">
        <v>312</v>
      </c>
      <c r="B159" s="65" t="s">
        <v>319</v>
      </c>
      <c r="C159" s="247" t="s">
        <v>320</v>
      </c>
      <c r="D159" s="194">
        <v>78620.37</v>
      </c>
      <c r="E159" s="194">
        <v>85713.279999999999</v>
      </c>
      <c r="F159" s="45">
        <f t="shared" si="26"/>
        <v>109.02172045234589</v>
      </c>
    </row>
    <row r="160" spans="1:6" ht="12.75" customHeight="1" x14ac:dyDescent="0.2">
      <c r="A160" s="63">
        <v>313</v>
      </c>
      <c r="B160" s="65" t="s">
        <v>321</v>
      </c>
      <c r="C160" s="247" t="s">
        <v>322</v>
      </c>
      <c r="D160" s="60">
        <f t="shared" ref="D160:E160" si="32">SUM(D161:D163)</f>
        <v>314553.71000000002</v>
      </c>
      <c r="E160" s="60">
        <f t="shared" si="32"/>
        <v>365413.75</v>
      </c>
      <c r="F160" s="45">
        <f t="shared" si="26"/>
        <v>116.16895251370585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314553.71000000002</v>
      </c>
      <c r="E162" s="194">
        <v>365413.75</v>
      </c>
      <c r="F162" s="45">
        <f t="shared" si="26"/>
        <v>116.16895251370585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489140.91</v>
      </c>
      <c r="E164" s="60">
        <f>E165+E170+E178+E188+E189+E194</f>
        <v>486884.79</v>
      </c>
      <c r="F164" s="45">
        <f t="shared" si="26"/>
        <v>99.538758677944145</v>
      </c>
    </row>
    <row r="165" spans="1:6" ht="12.75" customHeight="1" x14ac:dyDescent="0.2">
      <c r="A165" s="63">
        <v>321</v>
      </c>
      <c r="B165" s="64" t="s">
        <v>331</v>
      </c>
      <c r="C165" s="247" t="s">
        <v>332</v>
      </c>
      <c r="D165" s="60">
        <f t="shared" ref="D165:E165" si="33">SUM(D166:D169)</f>
        <v>36655.759999999995</v>
      </c>
      <c r="E165" s="60">
        <f t="shared" si="33"/>
        <v>36899.479999999996</v>
      </c>
      <c r="F165" s="45">
        <f t="shared" si="26"/>
        <v>100.66488868325196</v>
      </c>
    </row>
    <row r="166" spans="1:6" ht="12.75" customHeight="1" x14ac:dyDescent="0.2">
      <c r="A166" s="63">
        <v>3211</v>
      </c>
      <c r="B166" s="64" t="s">
        <v>333</v>
      </c>
      <c r="C166" s="247" t="s">
        <v>334</v>
      </c>
      <c r="D166" s="194">
        <v>11094.57</v>
      </c>
      <c r="E166" s="194">
        <v>10454.86</v>
      </c>
      <c r="F166" s="45">
        <f t="shared" si="26"/>
        <v>94.234026194796201</v>
      </c>
    </row>
    <row r="167" spans="1:6" ht="12.75" customHeight="1" x14ac:dyDescent="0.2">
      <c r="A167" s="63">
        <v>3212</v>
      </c>
      <c r="B167" s="64" t="s">
        <v>335</v>
      </c>
      <c r="C167" s="247" t="s">
        <v>336</v>
      </c>
      <c r="D167" s="194">
        <v>23145.19</v>
      </c>
      <c r="E167" s="194">
        <v>25337.51</v>
      </c>
      <c r="F167" s="45">
        <f t="shared" si="26"/>
        <v>109.47203285002196</v>
      </c>
    </row>
    <row r="168" spans="1:6" ht="12.75" customHeight="1" x14ac:dyDescent="0.2">
      <c r="A168" s="63">
        <v>3213</v>
      </c>
      <c r="B168" s="64" t="s">
        <v>337</v>
      </c>
      <c r="C168" s="247" t="s">
        <v>338</v>
      </c>
      <c r="D168" s="194">
        <v>2416</v>
      </c>
      <c r="E168" s="194">
        <v>1107.1099999999999</v>
      </c>
      <c r="F168" s="45">
        <f t="shared" si="26"/>
        <v>45.824089403973502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286936.45</v>
      </c>
      <c r="E170" s="60">
        <f t="shared" si="34"/>
        <v>269164.52</v>
      </c>
      <c r="F170" s="45">
        <f t="shared" si="26"/>
        <v>93.806318437410098</v>
      </c>
    </row>
    <row r="171" spans="1:6" ht="12.75" customHeight="1" x14ac:dyDescent="0.2">
      <c r="A171" s="63">
        <v>3221</v>
      </c>
      <c r="B171" s="64" t="s">
        <v>343</v>
      </c>
      <c r="C171" s="247" t="s">
        <v>344</v>
      </c>
      <c r="D171" s="194">
        <v>17253.3</v>
      </c>
      <c r="E171" s="194">
        <v>23055.06</v>
      </c>
      <c r="F171" s="45">
        <f t="shared" si="26"/>
        <v>133.62695832101684</v>
      </c>
    </row>
    <row r="172" spans="1:6" ht="12.75" customHeight="1" x14ac:dyDescent="0.2">
      <c r="A172" s="63">
        <v>3222</v>
      </c>
      <c r="B172" s="64" t="s">
        <v>345</v>
      </c>
      <c r="C172" s="247" t="s">
        <v>346</v>
      </c>
      <c r="D172" s="194">
        <v>176723.03</v>
      </c>
      <c r="E172" s="194">
        <v>156748.14000000001</v>
      </c>
      <c r="F172" s="45">
        <f t="shared" si="26"/>
        <v>88.697064553499345</v>
      </c>
    </row>
    <row r="173" spans="1:6" ht="12.75" customHeight="1" x14ac:dyDescent="0.2">
      <c r="A173" s="63">
        <v>3223</v>
      </c>
      <c r="B173" s="65" t="s">
        <v>347</v>
      </c>
      <c r="C173" s="247" t="s">
        <v>348</v>
      </c>
      <c r="D173" s="194">
        <v>87630.34</v>
      </c>
      <c r="E173" s="194">
        <v>82292.59</v>
      </c>
      <c r="F173" s="45">
        <f t="shared" si="26"/>
        <v>93.908787755473739</v>
      </c>
    </row>
    <row r="174" spans="1:6" ht="12.75" customHeight="1" x14ac:dyDescent="0.2">
      <c r="A174" s="63">
        <v>3224</v>
      </c>
      <c r="B174" s="65" t="s">
        <v>349</v>
      </c>
      <c r="C174" s="247" t="s">
        <v>350</v>
      </c>
      <c r="D174" s="194">
        <v>3499.36</v>
      </c>
      <c r="E174" s="194">
        <v>3916.2</v>
      </c>
      <c r="F174" s="45">
        <f t="shared" si="26"/>
        <v>111.91189246033559</v>
      </c>
    </row>
    <row r="175" spans="1:6" ht="12.75" customHeight="1" x14ac:dyDescent="0.2">
      <c r="A175" s="63">
        <v>3225</v>
      </c>
      <c r="B175" s="65" t="s">
        <v>351</v>
      </c>
      <c r="C175" s="247" t="s">
        <v>352</v>
      </c>
      <c r="D175" s="194">
        <v>92.14</v>
      </c>
      <c r="E175" s="194">
        <v>2824.78</v>
      </c>
      <c r="F175" s="45">
        <f t="shared" si="26"/>
        <v>3065.7477751248102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1738.28</v>
      </c>
      <c r="E177" s="194">
        <v>327.75</v>
      </c>
      <c r="F177" s="45">
        <f t="shared" si="26"/>
        <v>18.854845019214398</v>
      </c>
    </row>
    <row r="178" spans="1:6" ht="12.75" customHeight="1" x14ac:dyDescent="0.2">
      <c r="A178" s="63">
        <v>323</v>
      </c>
      <c r="B178" s="65" t="s">
        <v>357</v>
      </c>
      <c r="C178" s="247" t="s">
        <v>358</v>
      </c>
      <c r="D178" s="60">
        <f t="shared" ref="D178:E178" si="35">SUM(D179:D187)</f>
        <v>157898.52999999997</v>
      </c>
      <c r="E178" s="60">
        <f t="shared" si="35"/>
        <v>168215.47999999998</v>
      </c>
      <c r="F178" s="45">
        <f t="shared" si="26"/>
        <v>106.53391136700262</v>
      </c>
    </row>
    <row r="179" spans="1:6" ht="12.75" customHeight="1" x14ac:dyDescent="0.2">
      <c r="A179" s="63">
        <v>3231</v>
      </c>
      <c r="B179" s="65" t="s">
        <v>359</v>
      </c>
      <c r="C179" s="247" t="s">
        <v>360</v>
      </c>
      <c r="D179" s="194">
        <v>75497.37</v>
      </c>
      <c r="E179" s="194">
        <v>85690.09</v>
      </c>
      <c r="F179" s="45">
        <f t="shared" si="26"/>
        <v>113.50076168216192</v>
      </c>
    </row>
    <row r="180" spans="1:6" ht="12.75" customHeight="1" x14ac:dyDescent="0.2">
      <c r="A180" s="63">
        <v>3232</v>
      </c>
      <c r="B180" s="65" t="s">
        <v>361</v>
      </c>
      <c r="C180" s="247" t="s">
        <v>362</v>
      </c>
      <c r="D180" s="194">
        <v>11044.87</v>
      </c>
      <c r="E180" s="194">
        <v>7994.4</v>
      </c>
      <c r="F180" s="45">
        <f t="shared" si="26"/>
        <v>72.381114490256564</v>
      </c>
    </row>
    <row r="181" spans="1:6" ht="12.75" customHeight="1" x14ac:dyDescent="0.2">
      <c r="A181" s="63">
        <v>3233</v>
      </c>
      <c r="B181" s="65" t="s">
        <v>363</v>
      </c>
      <c r="C181" s="247" t="s">
        <v>364</v>
      </c>
      <c r="D181" s="194">
        <v>461.62</v>
      </c>
      <c r="E181" s="194">
        <v>3030.81</v>
      </c>
      <c r="F181" s="45">
        <f t="shared" si="26"/>
        <v>656.55950782028503</v>
      </c>
    </row>
    <row r="182" spans="1:6" ht="12.75" customHeight="1" x14ac:dyDescent="0.2">
      <c r="A182" s="63">
        <v>3234</v>
      </c>
      <c r="B182" s="65" t="s">
        <v>365</v>
      </c>
      <c r="C182" s="247" t="s">
        <v>366</v>
      </c>
      <c r="D182" s="194">
        <v>13643.67</v>
      </c>
      <c r="E182" s="194">
        <v>12992.94</v>
      </c>
      <c r="F182" s="45">
        <f t="shared" si="26"/>
        <v>95.230535479090307</v>
      </c>
    </row>
    <row r="183" spans="1:6" ht="12.75" customHeight="1" x14ac:dyDescent="0.2">
      <c r="A183" s="63">
        <v>3235</v>
      </c>
      <c r="B183" s="64" t="s">
        <v>367</v>
      </c>
      <c r="C183" s="247" t="s">
        <v>368</v>
      </c>
      <c r="D183" s="194">
        <v>35715.449999999997</v>
      </c>
      <c r="E183" s="194">
        <v>36484.42</v>
      </c>
      <c r="F183" s="45">
        <f t="shared" si="26"/>
        <v>102.15304581070657</v>
      </c>
    </row>
    <row r="184" spans="1:6" ht="12.75" customHeight="1" x14ac:dyDescent="0.2">
      <c r="A184" s="63">
        <v>3236</v>
      </c>
      <c r="B184" s="64" t="s">
        <v>369</v>
      </c>
      <c r="C184" s="247" t="s">
        <v>370</v>
      </c>
      <c r="D184" s="194">
        <v>1472.3</v>
      </c>
      <c r="E184" s="194">
        <v>8895.44</v>
      </c>
      <c r="F184" s="45">
        <f t="shared" si="26"/>
        <v>604.18664674319098</v>
      </c>
    </row>
    <row r="185" spans="1:6" ht="12.75" customHeight="1" x14ac:dyDescent="0.2">
      <c r="A185" s="63">
        <v>3237</v>
      </c>
      <c r="B185" s="64" t="s">
        <v>371</v>
      </c>
      <c r="C185" s="247" t="s">
        <v>372</v>
      </c>
      <c r="D185" s="194">
        <v>4294.5600000000004</v>
      </c>
      <c r="E185" s="194">
        <v>6926</v>
      </c>
      <c r="F185" s="45">
        <f t="shared" si="26"/>
        <v>161.27379754852649</v>
      </c>
    </row>
    <row r="186" spans="1:6" ht="12.75" customHeight="1" x14ac:dyDescent="0.2">
      <c r="A186" s="63">
        <v>3238</v>
      </c>
      <c r="B186" s="64" t="s">
        <v>373</v>
      </c>
      <c r="C186" s="247" t="s">
        <v>374</v>
      </c>
      <c r="D186" s="194">
        <v>2814.33</v>
      </c>
      <c r="E186" s="194">
        <v>3112.74</v>
      </c>
      <c r="F186" s="45">
        <f t="shared" si="26"/>
        <v>110.60323416230506</v>
      </c>
    </row>
    <row r="187" spans="1:6" ht="12.75" customHeight="1" x14ac:dyDescent="0.2">
      <c r="A187" s="63">
        <v>3239</v>
      </c>
      <c r="B187" s="64" t="s">
        <v>375</v>
      </c>
      <c r="C187" s="247" t="s">
        <v>376</v>
      </c>
      <c r="D187" s="194">
        <v>12954.36</v>
      </c>
      <c r="E187" s="194">
        <v>3088.64</v>
      </c>
      <c r="F187" s="45">
        <f t="shared" si="26"/>
        <v>23.842474657181057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7650.17</v>
      </c>
      <c r="E194" s="60">
        <f t="shared" si="36"/>
        <v>12605.31</v>
      </c>
      <c r="F194" s="45">
        <f t="shared" si="26"/>
        <v>164.77163252581315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769.88</v>
      </c>
      <c r="E196" s="194">
        <v>373.5</v>
      </c>
      <c r="F196" s="45">
        <f t="shared" si="26"/>
        <v>48.514054138307266</v>
      </c>
    </row>
    <row r="197" spans="1:6" ht="12.75" customHeight="1" x14ac:dyDescent="0.2">
      <c r="A197" s="63">
        <v>3293</v>
      </c>
      <c r="B197" s="64" t="s">
        <v>395</v>
      </c>
      <c r="C197" s="247" t="s">
        <v>396</v>
      </c>
      <c r="D197" s="194">
        <v>494.92</v>
      </c>
      <c r="E197" s="194">
        <v>427.24</v>
      </c>
      <c r="F197" s="45">
        <f t="shared" si="26"/>
        <v>86.325062636385681</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649.22</v>
      </c>
      <c r="E199" s="194">
        <v>1978.32</v>
      </c>
      <c r="F199" s="45">
        <f t="shared" si="26"/>
        <v>304.72259018514524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5548.06</v>
      </c>
      <c r="E201" s="194">
        <v>9606.25</v>
      </c>
      <c r="F201" s="45">
        <f t="shared" si="26"/>
        <v>173.14610872989837</v>
      </c>
    </row>
    <row r="202" spans="1:6" ht="12.75" customHeight="1" x14ac:dyDescent="0.2">
      <c r="A202" s="63">
        <v>34</v>
      </c>
      <c r="B202" s="183" t="s">
        <v>405</v>
      </c>
      <c r="C202" s="247" t="s">
        <v>406</v>
      </c>
      <c r="D202" s="60">
        <f t="shared" ref="D202:E202" si="37">D203+D208+D216</f>
        <v>4030.75</v>
      </c>
      <c r="E202" s="60">
        <f t="shared" si="37"/>
        <v>1334.9099999999999</v>
      </c>
      <c r="F202" s="45">
        <f t="shared" si="26"/>
        <v>33.118154189666932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4030.75</v>
      </c>
      <c r="E216" s="60">
        <f t="shared" si="40"/>
        <v>1334.9099999999999</v>
      </c>
      <c r="F216" s="45">
        <f t="shared" si="26"/>
        <v>33.118154189666932</v>
      </c>
    </row>
    <row r="217" spans="1:6" ht="12.75" customHeight="1" x14ac:dyDescent="0.2">
      <c r="A217" s="63">
        <v>3431</v>
      </c>
      <c r="B217" s="182" t="s">
        <v>435</v>
      </c>
      <c r="C217" s="247" t="s">
        <v>436</v>
      </c>
      <c r="D217" s="194">
        <v>1140.8499999999999</v>
      </c>
      <c r="E217" s="194">
        <v>1236.04</v>
      </c>
      <c r="F217" s="45">
        <f t="shared" si="26"/>
        <v>108.34377876144981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2889.9</v>
      </c>
      <c r="E219" s="194">
        <v>98.87</v>
      </c>
      <c r="F219" s="45">
        <f t="shared" si="26"/>
        <v>3.4212256479462959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36710.1</v>
      </c>
      <c r="E262" s="60">
        <f t="shared" si="55"/>
        <v>36009.56</v>
      </c>
      <c r="F262" s="45">
        <f t="shared" ref="F262:F268" si="56">IF(D262&lt;&gt;0,IF(E262/D262&gt;=100,"&gt;&gt;100",E262/D262*100),"-")</f>
        <v>98.091696835475801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36710.1</v>
      </c>
      <c r="E269" s="60">
        <f t="shared" si="58"/>
        <v>36009.56</v>
      </c>
      <c r="F269" s="45">
        <f t="shared" ref="F269:F272" si="59">IF(D269&lt;&gt;0,IF(E269/D269&gt;=100,"&gt;&gt;100",E269/D269*100),"-")</f>
        <v>98.091696835475801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36710.1</v>
      </c>
      <c r="E271" s="194">
        <v>36009.56</v>
      </c>
      <c r="F271" s="45">
        <f t="shared" si="59"/>
        <v>98.091696835475801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1791.07</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1649.47</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1649.47</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141.6</v>
      </c>
      <c r="E278" s="60">
        <f t="shared" si="63"/>
        <v>0</v>
      </c>
      <c r="F278" s="45">
        <f t="shared" ref="F278:F282" si="64">IF(D278&lt;&gt;0,IF(E278/D278&gt;=100,"&gt;&gt;100",E278/D278*100),"-")</f>
        <v>0</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141.6</v>
      </c>
      <c r="E280" s="194"/>
      <c r="F280" s="45">
        <f t="shared" si="64"/>
        <v>0</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2869171.5900000003</v>
      </c>
      <c r="E299" s="60">
        <f>E152-E297+E298</f>
        <v>3220620.4600000004</v>
      </c>
      <c r="F299" s="45">
        <f t="shared" si="68"/>
        <v>112.24914087484046</v>
      </c>
    </row>
    <row r="300" spans="1:6" ht="12.75" customHeight="1" x14ac:dyDescent="0.2">
      <c r="A300" s="63" t="s">
        <v>581</v>
      </c>
      <c r="B300" s="64" t="s">
        <v>592</v>
      </c>
      <c r="C300" s="247" t="s">
        <v>593</v>
      </c>
      <c r="D300" s="60">
        <f>IF(D6&gt;=D299,D6-D299,0)</f>
        <v>11296.629999999423</v>
      </c>
      <c r="E300" s="60">
        <f>IF(E6&gt;=E299,E6-E299,0)</f>
        <v>0</v>
      </c>
      <c r="F300" s="45">
        <f t="shared" si="68"/>
        <v>0</v>
      </c>
    </row>
    <row r="301" spans="1:6" ht="12.75" customHeight="1" x14ac:dyDescent="0.2">
      <c r="A301" s="63" t="s">
        <v>581</v>
      </c>
      <c r="B301" s="64" t="s">
        <v>594</v>
      </c>
      <c r="C301" s="247" t="s">
        <v>595</v>
      </c>
      <c r="D301" s="60">
        <f>IF(D299&gt;=D6,D299-D6,0)</f>
        <v>0</v>
      </c>
      <c r="E301" s="60">
        <f>IF(E299&gt;=E6,E299-E6,0)</f>
        <v>194678.87000000058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17688.13</v>
      </c>
      <c r="E303" s="194">
        <v>8721.15</v>
      </c>
      <c r="F303" s="45">
        <f t="shared" si="68"/>
        <v>49.305098956192651</v>
      </c>
    </row>
    <row r="304" spans="1:6" ht="12.75" customHeight="1" x14ac:dyDescent="0.2">
      <c r="A304" s="63">
        <v>96</v>
      </c>
      <c r="B304" s="220" t="s">
        <v>600</v>
      </c>
      <c r="C304" s="247" t="s">
        <v>601</v>
      </c>
      <c r="D304" s="194">
        <v>9296.2999999999993</v>
      </c>
      <c r="E304" s="194">
        <v>222985.5</v>
      </c>
      <c r="F304" s="45">
        <f t="shared" si="68"/>
        <v>2398.6478491442836</v>
      </c>
    </row>
    <row r="305" spans="1:6" ht="12" x14ac:dyDescent="0.2">
      <c r="A305" s="63">
        <v>9661</v>
      </c>
      <c r="B305" s="220" t="s">
        <v>602</v>
      </c>
      <c r="C305" s="247" t="s">
        <v>603</v>
      </c>
      <c r="D305" s="194">
        <v>4242.9399999999996</v>
      </c>
      <c r="E305" s="194">
        <v>3677.71</v>
      </c>
      <c r="F305" s="45">
        <f t="shared" si="68"/>
        <v>86.678340961691674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449.89</v>
      </c>
      <c r="E308" s="60">
        <f t="shared" si="71"/>
        <v>332.5</v>
      </c>
      <c r="F308" s="45">
        <f t="shared" ref="F308:F428" si="72">IF(D308&lt;&gt;0,IF(E308/D308&gt;=100,"&gt;&gt;100",E308/D308*100),"-")</f>
        <v>73.906955033452633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449.89</v>
      </c>
      <c r="E321" s="60">
        <f t="shared" si="76"/>
        <v>332.5</v>
      </c>
      <c r="F321" s="45">
        <f t="shared" si="72"/>
        <v>73.906955033452633</v>
      </c>
    </row>
    <row r="322" spans="1:6" ht="12.75" customHeight="1" x14ac:dyDescent="0.2">
      <c r="A322" s="63">
        <v>721</v>
      </c>
      <c r="B322" s="64" t="s">
        <v>635</v>
      </c>
      <c r="C322" s="247" t="s">
        <v>636</v>
      </c>
      <c r="D322" s="60">
        <f t="shared" ref="D322:E322" si="77">SUM(D323:D326)</f>
        <v>162.9</v>
      </c>
      <c r="E322" s="60">
        <f t="shared" si="77"/>
        <v>332.5</v>
      </c>
      <c r="F322" s="45">
        <f t="shared" si="72"/>
        <v>204.11295273173727</v>
      </c>
    </row>
    <row r="323" spans="1:6" ht="12.75" customHeight="1" x14ac:dyDescent="0.2">
      <c r="A323" s="63">
        <v>7211</v>
      </c>
      <c r="B323" s="64" t="s">
        <v>637</v>
      </c>
      <c r="C323" s="247" t="s">
        <v>638</v>
      </c>
      <c r="D323" s="194">
        <v>162.9</v>
      </c>
      <c r="E323" s="194">
        <v>332.5</v>
      </c>
      <c r="F323" s="45">
        <f t="shared" si="72"/>
        <v>204.11295273173727</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286.99</v>
      </c>
      <c r="E341" s="60">
        <f t="shared" si="80"/>
        <v>0</v>
      </c>
      <c r="F341" s="45">
        <f t="shared" si="72"/>
        <v>0</v>
      </c>
    </row>
    <row r="342" spans="1:6" ht="12.75" customHeight="1" x14ac:dyDescent="0.2">
      <c r="A342" s="63">
        <v>7241</v>
      </c>
      <c r="B342" s="64" t="s">
        <v>675</v>
      </c>
      <c r="C342" s="247" t="s">
        <v>676</v>
      </c>
      <c r="D342" s="194">
        <v>286.99</v>
      </c>
      <c r="E342" s="194">
        <v>0</v>
      </c>
      <c r="F342" s="45">
        <f t="shared" si="72"/>
        <v>0</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7253.52</v>
      </c>
      <c r="E360" s="60">
        <f t="shared" si="86"/>
        <v>24877.23</v>
      </c>
      <c r="F360" s="45">
        <f t="shared" si="72"/>
        <v>342.96769016973826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7253.52</v>
      </c>
      <c r="E373" s="60">
        <f t="shared" si="90"/>
        <v>24877.23</v>
      </c>
      <c r="F373" s="45">
        <f t="shared" si="72"/>
        <v>342.96769016973826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2562.14</v>
      </c>
      <c r="E379" s="60">
        <f t="shared" si="92"/>
        <v>9298.8799999999992</v>
      </c>
      <c r="F379" s="45">
        <f t="shared" si="72"/>
        <v>362.93410976761612</v>
      </c>
    </row>
    <row r="380" spans="1:6" ht="12.75" customHeight="1" x14ac:dyDescent="0.2">
      <c r="A380" s="63">
        <v>4221</v>
      </c>
      <c r="B380" s="64" t="s">
        <v>647</v>
      </c>
      <c r="C380" s="247" t="s">
        <v>739</v>
      </c>
      <c r="D380" s="194">
        <v>185.99</v>
      </c>
      <c r="E380" s="194">
        <v>4141.09</v>
      </c>
      <c r="F380" s="45">
        <f t="shared" si="72"/>
        <v>2226.5121780740897</v>
      </c>
    </row>
    <row r="381" spans="1:6" ht="12.75" customHeight="1" x14ac:dyDescent="0.2">
      <c r="A381" s="63">
        <v>4222</v>
      </c>
      <c r="B381" s="64" t="s">
        <v>740</v>
      </c>
      <c r="C381" s="247" t="s">
        <v>741</v>
      </c>
      <c r="D381" s="194">
        <v>0</v>
      </c>
      <c r="E381" s="194">
        <v>2754.83</v>
      </c>
      <c r="F381" s="45" t="str">
        <f t="shared" si="72"/>
        <v>-</v>
      </c>
    </row>
    <row r="382" spans="1:6" ht="12.75" customHeight="1" x14ac:dyDescent="0.2">
      <c r="A382" s="63">
        <v>4223</v>
      </c>
      <c r="B382" s="64" t="s">
        <v>651</v>
      </c>
      <c r="C382" s="247" t="s">
        <v>742</v>
      </c>
      <c r="D382" s="194">
        <v>1540</v>
      </c>
      <c r="E382" s="194">
        <v>1099.57</v>
      </c>
      <c r="F382" s="45">
        <f t="shared" si="72"/>
        <v>71.400649350649346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836.15</v>
      </c>
      <c r="E386" s="194">
        <v>1303.3900000000001</v>
      </c>
      <c r="F386" s="45">
        <f t="shared" si="72"/>
        <v>155.87992585062491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4691.38</v>
      </c>
      <c r="E393" s="60">
        <f t="shared" si="94"/>
        <v>15578.35</v>
      </c>
      <c r="F393" s="45">
        <f t="shared" si="72"/>
        <v>332.06327349308731</v>
      </c>
    </row>
    <row r="394" spans="1:6" ht="12.75" customHeight="1" x14ac:dyDescent="0.2">
      <c r="A394" s="63">
        <v>4241</v>
      </c>
      <c r="B394" s="64" t="s">
        <v>756</v>
      </c>
      <c r="C394" s="247" t="s">
        <v>757</v>
      </c>
      <c r="D394" s="194">
        <v>4691.38</v>
      </c>
      <c r="E394" s="194">
        <v>15578.35</v>
      </c>
      <c r="F394" s="45">
        <f t="shared" si="72"/>
        <v>332.06327349308731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6803.63</v>
      </c>
      <c r="E418" s="60">
        <f t="shared" si="102"/>
        <v>24544.73</v>
      </c>
      <c r="F418" s="45">
        <f t="shared" si="72"/>
        <v>360.75932994592591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6472.89</v>
      </c>
      <c r="E420" s="194">
        <v>10946.87</v>
      </c>
      <c r="F420" s="45">
        <f t="shared" si="72"/>
        <v>169.11873985190542</v>
      </c>
    </row>
    <row r="421" spans="1:6" ht="12.75" customHeight="1" x14ac:dyDescent="0.2">
      <c r="A421" s="63">
        <v>97</v>
      </c>
      <c r="B421" s="220" t="s">
        <v>800</v>
      </c>
      <c r="C421" s="247" t="s">
        <v>801</v>
      </c>
      <c r="D421" s="194">
        <v>2255.23</v>
      </c>
      <c r="E421" s="194">
        <v>1305.23</v>
      </c>
      <c r="F421" s="45">
        <f t="shared" si="72"/>
        <v>57.875693388257524</v>
      </c>
    </row>
    <row r="422" spans="1:6" ht="12.75" customHeight="1" x14ac:dyDescent="0.2">
      <c r="A422" s="63" t="s">
        <v>581</v>
      </c>
      <c r="B422" s="64" t="s">
        <v>802</v>
      </c>
      <c r="C422" s="247" t="s">
        <v>803</v>
      </c>
      <c r="D422" s="60">
        <f>D6+D308</f>
        <v>2880918.11</v>
      </c>
      <c r="E422" s="60">
        <f>E6+E308</f>
        <v>3026274.09</v>
      </c>
      <c r="F422" s="45">
        <f t="shared" si="72"/>
        <v>105.04547420127814</v>
      </c>
    </row>
    <row r="423" spans="1:6" ht="12.75" customHeight="1" x14ac:dyDescent="0.2">
      <c r="A423" s="63" t="s">
        <v>581</v>
      </c>
      <c r="B423" s="64" t="s">
        <v>804</v>
      </c>
      <c r="C423" s="247" t="s">
        <v>805</v>
      </c>
      <c r="D423" s="60">
        <f t="shared" ref="D423:E423" si="103">D299+D360</f>
        <v>2876425.1100000003</v>
      </c>
      <c r="E423" s="60">
        <f t="shared" si="103"/>
        <v>3245497.6900000004</v>
      </c>
      <c r="F423" s="45">
        <f t="shared" si="72"/>
        <v>112.8309469527611</v>
      </c>
    </row>
    <row r="424" spans="1:6" ht="12.75" customHeight="1" x14ac:dyDescent="0.2">
      <c r="A424" s="63" t="s">
        <v>581</v>
      </c>
      <c r="B424" s="64" t="s">
        <v>806</v>
      </c>
      <c r="C424" s="247" t="s">
        <v>807</v>
      </c>
      <c r="D424" s="60">
        <f t="shared" ref="D424:E424" si="104">IF(D422&gt;=D423,D422-D423,0)</f>
        <v>4492.9999999995343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219223.60000000056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24161.02</v>
      </c>
      <c r="E427" s="60">
        <f t="shared" si="107"/>
        <v>19668.02</v>
      </c>
      <c r="F427" s="45">
        <f t="shared" si="72"/>
        <v>81.403930794312501</v>
      </c>
    </row>
    <row r="428" spans="1:6" ht="24" x14ac:dyDescent="0.2">
      <c r="A428" s="249" t="s">
        <v>815</v>
      </c>
      <c r="B428" s="243" t="s">
        <v>816</v>
      </c>
      <c r="C428" s="250" t="s">
        <v>817</v>
      </c>
      <c r="D428" s="81">
        <f t="shared" ref="D428:E428" si="108">D304+D421</f>
        <v>11551.529999999999</v>
      </c>
      <c r="E428" s="81">
        <f t="shared" si="108"/>
        <v>224290.73</v>
      </c>
      <c r="F428" s="61">
        <f t="shared" si="72"/>
        <v>1941.6538761532024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2880918.11</v>
      </c>
      <c r="E643" s="60">
        <f>E422+E430</f>
        <v>3026274.09</v>
      </c>
      <c r="F643" s="45">
        <f t="shared" si="109"/>
        <v>105.04547420127814</v>
      </c>
    </row>
    <row r="644" spans="1:6" ht="12.75" customHeight="1" x14ac:dyDescent="0.2">
      <c r="A644" s="63" t="s">
        <v>581</v>
      </c>
      <c r="B644" s="64" t="s">
        <v>1237</v>
      </c>
      <c r="C644" s="247" t="s">
        <v>1238</v>
      </c>
      <c r="D644" s="60">
        <f>D423+D535</f>
        <v>2876425.1100000003</v>
      </c>
      <c r="E644" s="60">
        <f>E423+E535</f>
        <v>3245497.6900000004</v>
      </c>
      <c r="F644" s="45">
        <f t="shared" si="109"/>
        <v>112.8309469527611</v>
      </c>
    </row>
    <row r="645" spans="1:6" ht="12.75" customHeight="1" x14ac:dyDescent="0.2">
      <c r="A645" s="63" t="s">
        <v>581</v>
      </c>
      <c r="B645" s="64" t="s">
        <v>1239</v>
      </c>
      <c r="C645" s="247" t="s">
        <v>1240</v>
      </c>
      <c r="D645" s="60">
        <f t="shared" ref="D645:E645" si="163">IF(D643&gt;=D644,D643-D644,0)</f>
        <v>4492.9999999995343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219223.60000000056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24161.02</v>
      </c>
      <c r="E648" s="60">
        <f>IF(E427-E426+E642-E641&gt;=0,E427-E426+E642-E641,0)</f>
        <v>19668.02</v>
      </c>
      <c r="F648" s="45">
        <f t="shared" si="109"/>
        <v>81.403930794312501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19668.020000000466</v>
      </c>
      <c r="E650" s="60">
        <f t="shared" si="166"/>
        <v>238891.62000000055</v>
      </c>
      <c r="F650" s="45">
        <f t="shared" si="109"/>
        <v>1214.6195702464959</v>
      </c>
    </row>
    <row r="651" spans="1:6" ht="24" x14ac:dyDescent="0.2">
      <c r="A651" s="249" t="s">
        <v>1251</v>
      </c>
      <c r="B651" s="184" t="s">
        <v>1252</v>
      </c>
      <c r="C651" s="250" t="s">
        <v>1251</v>
      </c>
      <c r="D651" s="196">
        <v>192376.07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6878.92</v>
      </c>
      <c r="E653" s="194">
        <v>7924.47</v>
      </c>
      <c r="F653" s="45">
        <f t="shared" ref="F653:F740" si="167">IF(D653&lt;&gt;0,IF(E653/D653&gt;=100,"&gt;&gt;100",E653/D653*100),"-")</f>
        <v>115.19933361632349</v>
      </c>
    </row>
    <row r="654" spans="1:6" ht="12.75" customHeight="1" x14ac:dyDescent="0.2">
      <c r="A654" s="63" t="s">
        <v>1256</v>
      </c>
      <c r="B654" s="64" t="s">
        <v>1257</v>
      </c>
      <c r="C654" s="247" t="s">
        <v>1256</v>
      </c>
      <c r="D654" s="194">
        <v>620842.51</v>
      </c>
      <c r="E654" s="194">
        <v>623799.61</v>
      </c>
      <c r="F654" s="45">
        <f t="shared" si="167"/>
        <v>100.476304369042</v>
      </c>
    </row>
    <row r="655" spans="1:6" ht="12.75" customHeight="1" x14ac:dyDescent="0.2">
      <c r="A655" s="63" t="s">
        <v>1258</v>
      </c>
      <c r="B655" s="64" t="s">
        <v>1259</v>
      </c>
      <c r="C655" s="247" t="s">
        <v>1258</v>
      </c>
      <c r="D655" s="194">
        <v>619796.96</v>
      </c>
      <c r="E655" s="194">
        <v>622758.99</v>
      </c>
      <c r="F655" s="45">
        <f t="shared" si="167"/>
        <v>100.47790327980957</v>
      </c>
    </row>
    <row r="656" spans="1:6" ht="24" x14ac:dyDescent="0.2">
      <c r="A656" s="63">
        <v>11</v>
      </c>
      <c r="B656" s="64" t="s">
        <v>1260</v>
      </c>
      <c r="C656" s="247" t="s">
        <v>1261</v>
      </c>
      <c r="D656" s="60">
        <f t="shared" ref="D656:E656" si="168">+D653+D654-D655</f>
        <v>7924.4700000000885</v>
      </c>
      <c r="E656" s="60">
        <f t="shared" si="168"/>
        <v>8965.0899999999674</v>
      </c>
      <c r="F656" s="45">
        <f t="shared" si="167"/>
        <v>113.13172994534484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90</v>
      </c>
      <c r="E658" s="253">
        <v>89</v>
      </c>
      <c r="F658" s="45">
        <f t="shared" si="167"/>
        <v>98.888888888888886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84</v>
      </c>
      <c r="E660" s="253">
        <v>60</v>
      </c>
      <c r="F660" s="45">
        <f t="shared" si="167"/>
        <v>71.428571428571431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2466676.54</v>
      </c>
      <c r="E683" s="192">
        <v>2593053.4700000002</v>
      </c>
      <c r="F683" s="71">
        <f t="shared" si="167"/>
        <v>105.12336854673295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2320.36</v>
      </c>
      <c r="E685" s="194">
        <v>12608.89</v>
      </c>
      <c r="F685" s="45">
        <f t="shared" si="167"/>
        <v>543.40231688186304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54250.11</v>
      </c>
      <c r="E703" s="192">
        <v>0</v>
      </c>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26783.11</v>
      </c>
      <c r="E724" s="192">
        <v>17952</v>
      </c>
      <c r="F724" s="71">
        <f t="shared" si="167"/>
        <v>67.027316842592214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1272.1600000000001</v>
      </c>
      <c r="E726" s="192">
        <v>703.52</v>
      </c>
      <c r="F726" s="71">
        <f t="shared" si="167"/>
        <v>55.301219972330514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9265.01</v>
      </c>
      <c r="F732" s="71" t="str">
        <f t="shared" si="167"/>
        <v>-</v>
      </c>
    </row>
    <row r="733" spans="1:6" ht="12.75" customHeight="1" x14ac:dyDescent="0.2">
      <c r="A733" s="70">
        <v>31215</v>
      </c>
      <c r="B733" s="65" t="s">
        <v>1395</v>
      </c>
      <c r="C733" s="278" t="s">
        <v>1396</v>
      </c>
      <c r="D733" s="192">
        <v>2703.23</v>
      </c>
      <c r="E733" s="192">
        <v>3090.08</v>
      </c>
      <c r="F733" s="71">
        <f t="shared" si="167"/>
        <v>114.31065799062603</v>
      </c>
    </row>
    <row r="734" spans="1:6" ht="12.75" customHeight="1" x14ac:dyDescent="0.2">
      <c r="A734" s="70">
        <v>32121</v>
      </c>
      <c r="B734" s="65" t="s">
        <v>1397</v>
      </c>
      <c r="C734" s="278" t="s">
        <v>1398</v>
      </c>
      <c r="D734" s="192">
        <v>23145.19</v>
      </c>
      <c r="E734" s="192">
        <v>25337.51</v>
      </c>
      <c r="F734" s="71">
        <f t="shared" si="167"/>
        <v>109.47203285002196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1110.8</v>
      </c>
      <c r="E736" s="194">
        <v>7662.84</v>
      </c>
      <c r="F736" s="45">
        <f t="shared" si="167"/>
        <v>689.84875765214269</v>
      </c>
    </row>
    <row r="737" spans="1:6" ht="12.75" customHeight="1" x14ac:dyDescent="0.2">
      <c r="A737" s="63" t="s">
        <v>1403</v>
      </c>
      <c r="B737" s="64" t="s">
        <v>1404</v>
      </c>
      <c r="C737" s="247" t="s">
        <v>1403</v>
      </c>
      <c r="D737" s="194">
        <v>0</v>
      </c>
      <c r="E737" s="194">
        <v>3185.68</v>
      </c>
      <c r="F737" s="45" t="str">
        <f t="shared" si="167"/>
        <v>-</v>
      </c>
    </row>
    <row r="738" spans="1:6" ht="12.75" customHeight="1" x14ac:dyDescent="0.2">
      <c r="A738" s="63" t="s">
        <v>1405</v>
      </c>
      <c r="B738" s="64" t="s">
        <v>1406</v>
      </c>
      <c r="C738" s="247" t="s">
        <v>1405</v>
      </c>
      <c r="D738" s="194">
        <v>1704.56</v>
      </c>
      <c r="E738" s="194">
        <v>728.32</v>
      </c>
      <c r="F738" s="45">
        <f t="shared" si="167"/>
        <v>42.727742056601123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36710.1</v>
      </c>
      <c r="E855" s="194">
        <v>36009.56</v>
      </c>
      <c r="F855" s="45">
        <f t="shared" si="169"/>
        <v>98.091696835475801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0" zoomScale="120" zoomScaleNormal="120" workbookViewId="0">
      <selection activeCell="H303" sqref="H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3504621.0100000002</v>
      </c>
      <c r="E6" s="180">
        <f t="shared" si="0"/>
        <v>3468663.58</v>
      </c>
      <c r="F6" s="181">
        <f t="shared" ref="F6:F298" si="1">IF(D6&gt;0,IF(E6/D6&gt;=100,"&gt;&gt;100",E6/D6*100),"-")</f>
        <v>98.973999473911718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3285592.43</v>
      </c>
      <c r="E7" s="79">
        <f t="shared" si="2"/>
        <v>3220321.99</v>
      </c>
      <c r="F7" s="71">
        <f t="shared" si="1"/>
        <v>98.013434673027902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1780.53</v>
      </c>
      <c r="E8" s="79">
        <f>E9+E10-E11</f>
        <v>1780.53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1780.53</v>
      </c>
      <c r="E9" s="192">
        <v>1780.53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3283811.9000000004</v>
      </c>
      <c r="E12" s="79">
        <f t="shared" si="3"/>
        <v>3218541.4600000004</v>
      </c>
      <c r="F12" s="71">
        <f t="shared" si="1"/>
        <v>98.012357528761015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3148322.7</v>
      </c>
      <c r="E13" s="79">
        <f t="shared" si="4"/>
        <v>3083310.8200000003</v>
      </c>
      <c r="F13" s="71">
        <f t="shared" si="1"/>
        <v>97.935031246955731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5158220.75</v>
      </c>
      <c r="E15" s="192">
        <v>5158220.75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36352.410000000003</v>
      </c>
      <c r="E17" s="192">
        <v>36352.410000000003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2046250.46</v>
      </c>
      <c r="E18" s="192">
        <v>2111262.34</v>
      </c>
      <c r="F18" s="71">
        <f t="shared" si="1"/>
        <v>103.17712231571103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90569.789999999979</v>
      </c>
      <c r="E19" s="79">
        <f t="shared" si="5"/>
        <v>90411.18</v>
      </c>
      <c r="F19" s="71">
        <f t="shared" si="1"/>
        <v>99.824875380631909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275509.14</v>
      </c>
      <c r="E20" s="192">
        <v>279650.23</v>
      </c>
      <c r="F20" s="71">
        <f t="shared" si="1"/>
        <v>101.50306810147931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20614.3</v>
      </c>
      <c r="E21" s="192">
        <v>23369.13</v>
      </c>
      <c r="F21" s="71">
        <f t="shared" si="1"/>
        <v>113.36368443265113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1540</v>
      </c>
      <c r="E22" s="192">
        <v>2639.57</v>
      </c>
      <c r="F22" s="71">
        <f t="shared" si="1"/>
        <v>171.40064935064936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2765.11</v>
      </c>
      <c r="E24" s="192">
        <v>2765.11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9737</v>
      </c>
      <c r="E25" s="192">
        <v>9737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90936.16</v>
      </c>
      <c r="E26" s="192">
        <v>109125.18</v>
      </c>
      <c r="F26" s="71">
        <f t="shared" si="1"/>
        <v>120.00196621453996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310531.92</v>
      </c>
      <c r="E28" s="192">
        <v>336875.04</v>
      </c>
      <c r="F28" s="71">
        <f t="shared" si="1"/>
        <v>108.48322452648347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335.59999999999854</v>
      </c>
      <c r="E29" s="79">
        <f t="shared" si="6"/>
        <v>273.44999999999709</v>
      </c>
      <c r="F29" s="71">
        <f t="shared" si="1"/>
        <v>81.480929678187806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33388.75</v>
      </c>
      <c r="E30" s="192">
        <v>33388.75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33053.15</v>
      </c>
      <c r="E34" s="192">
        <v>33115.300000000003</v>
      </c>
      <c r="F34" s="71">
        <f t="shared" si="1"/>
        <v>100.18803049028611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44583.810000000005</v>
      </c>
      <c r="E35" s="79">
        <f t="shared" si="7"/>
        <v>44546.009999999995</v>
      </c>
      <c r="F35" s="71">
        <f t="shared" si="1"/>
        <v>99.915215859748159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102088.88</v>
      </c>
      <c r="E36" s="192">
        <v>117629.43</v>
      </c>
      <c r="F36" s="71">
        <f t="shared" si="1"/>
        <v>115.2225688047513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326">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326">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57505.07</v>
      </c>
      <c r="E40" s="192">
        <v>73083.42</v>
      </c>
      <c r="F40" s="71">
        <f t="shared" si="1"/>
        <v>127.09039394265585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326">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326">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326">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326">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326">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326">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326">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61208.74</v>
      </c>
      <c r="E54" s="192">
        <v>64020.92</v>
      </c>
      <c r="F54" s="71">
        <f t="shared" si="1"/>
        <v>104.594409229793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61208.74</v>
      </c>
      <c r="E55" s="192">
        <v>64020.92</v>
      </c>
      <c r="F55" s="71">
        <f t="shared" si="1"/>
        <v>104.594409229793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219028.58000000002</v>
      </c>
      <c r="E69" s="79">
        <f>E70+E82+E88+E119+E135+E147+E165+E171</f>
        <v>248341.59</v>
      </c>
      <c r="F69" s="71">
        <f t="shared" si="1"/>
        <v>113.38318953626964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7924.47</v>
      </c>
      <c r="E70" s="79">
        <f t="shared" si="12"/>
        <v>8965.09</v>
      </c>
      <c r="F70" s="71">
        <f t="shared" si="1"/>
        <v>113.13172994534651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7924.47</v>
      </c>
      <c r="E71" s="79">
        <f t="shared" si="13"/>
        <v>8965.09</v>
      </c>
      <c r="F71" s="71">
        <f t="shared" si="1"/>
        <v>113.13172994534651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7924.47</v>
      </c>
      <c r="E73" s="192">
        <v>8965.09</v>
      </c>
      <c r="F73" s="71">
        <f t="shared" si="1"/>
        <v>113.13172994534651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7176.51</v>
      </c>
      <c r="E82" s="79">
        <f>SUM(E83:E85)-E86+E87</f>
        <v>15085.77</v>
      </c>
      <c r="F82" s="71">
        <f t="shared" si="1"/>
        <v>210.2103947461928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50</v>
      </c>
      <c r="E84" s="192">
        <v>122</v>
      </c>
      <c r="F84" s="71">
        <f t="shared" si="1"/>
        <v>244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7126.51</v>
      </c>
      <c r="E87" s="192">
        <v>14963.77</v>
      </c>
      <c r="F87" s="71">
        <f t="shared" si="1"/>
        <v>209.97332495148396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9296.2999999999993</v>
      </c>
      <c r="E147" s="79">
        <f t="shared" si="24"/>
        <v>222985.5</v>
      </c>
      <c r="F147" s="71">
        <f t="shared" si="1"/>
        <v>2398.6478491442836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217751.4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217751.4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5053.3599999999997</v>
      </c>
      <c r="E160" s="192">
        <v>1556.39</v>
      </c>
      <c r="F160" s="71">
        <f t="shared" si="1"/>
        <v>30.799111878037589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4242.9399999999996</v>
      </c>
      <c r="E161" s="192">
        <v>3677.71</v>
      </c>
      <c r="F161" s="71">
        <f t="shared" si="1"/>
        <v>86.678340961691674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2255.23</v>
      </c>
      <c r="E165" s="79">
        <f t="shared" si="26"/>
        <v>1305.23</v>
      </c>
      <c r="F165" s="71">
        <f t="shared" si="1"/>
        <v>57.875693388257524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2255.23</v>
      </c>
      <c r="E167" s="192">
        <v>1305.23</v>
      </c>
      <c r="F167" s="71">
        <f t="shared" si="1"/>
        <v>57.875693388257524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6">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6">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192376.07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326">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192376.07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3504621.01</v>
      </c>
      <c r="E176" s="79">
        <f>E177+E251</f>
        <v>3468663.5799999996</v>
      </c>
      <c r="F176" s="71">
        <f t="shared" si="1"/>
        <v>98.973999473911718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227145.05000000002</v>
      </c>
      <c r="E177" s="79">
        <f>E178+E197+E203+E219+E247+E248</f>
        <v>262942.45999999996</v>
      </c>
      <c r="F177" s="71">
        <f t="shared" si="1"/>
        <v>115.75971389207027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226980.76</v>
      </c>
      <c r="E178" s="79">
        <f>SUM(E179:E181)+E185+E186+SUM(E194:E196)</f>
        <v>255833.31</v>
      </c>
      <c r="F178" s="71">
        <f t="shared" si="1"/>
        <v>112.71145184287865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190194.67</v>
      </c>
      <c r="E179" s="192">
        <v>201397.64</v>
      </c>
      <c r="F179" s="71">
        <f t="shared" si="1"/>
        <v>105.89026495852907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29759.45</v>
      </c>
      <c r="E180" s="192">
        <v>50921.02</v>
      </c>
      <c r="F180" s="71">
        <f t="shared" si="1"/>
        <v>171.10874024889571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2870.08</v>
      </c>
      <c r="E181" s="79">
        <f t="shared" si="28"/>
        <v>150.4</v>
      </c>
      <c r="F181" s="71">
        <f t="shared" si="1"/>
        <v>5.2402720481659051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2870.08</v>
      </c>
      <c r="E184" s="192">
        <v>150.4</v>
      </c>
      <c r="F184" s="71">
        <f t="shared" si="1"/>
        <v>5.2402720481659051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6">
        <v>0</v>
      </c>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6">
        <v>0</v>
      </c>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6">
        <v>0</v>
      </c>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6">
        <v>0</v>
      </c>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6">
        <v>0</v>
      </c>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6">
        <v>0</v>
      </c>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22.8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4156.5600000000004</v>
      </c>
      <c r="E196" s="192">
        <v>3341.45</v>
      </c>
      <c r="F196" s="71">
        <f t="shared" si="1"/>
        <v>80.389793483072523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164.29</v>
      </c>
      <c r="E197" s="79">
        <f>SUM(E198:E202)</f>
        <v>1175.46</v>
      </c>
      <c r="F197" s="71">
        <f t="shared" si="1"/>
        <v>715.47872664191368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6">
        <v>164.29</v>
      </c>
      <c r="E199" s="192">
        <v>1175.46</v>
      </c>
      <c r="F199" s="71">
        <f t="shared" ref="F199:F202" si="30">IF(D199&gt;0,IF(E199/D199&gt;=100,"&gt;&gt;100",E199/D199*100),"-")</f>
        <v>715.47872664191368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6">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6">
        <v>0</v>
      </c>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6">
        <v>0</v>
      </c>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5933.69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3277475.96</v>
      </c>
      <c r="E251" s="79">
        <f>+E252+E255-E264+E274+E291</f>
        <v>3205721.1199999996</v>
      </c>
      <c r="F251" s="71">
        <f t="shared" si="1"/>
        <v>97.810667694416892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3285592.45</v>
      </c>
      <c r="E252" s="79">
        <f>E253-E254</f>
        <v>3220322.01</v>
      </c>
      <c r="F252" s="71">
        <f t="shared" si="1"/>
        <v>98.013434685120473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3285592.45</v>
      </c>
      <c r="E253" s="192">
        <v>3220322.01</v>
      </c>
      <c r="F253" s="71">
        <f t="shared" si="1"/>
        <v>98.013434685120473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-19668.02</v>
      </c>
      <c r="E255" s="79">
        <f>E256-E260</f>
        <v>-238891.62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19668.02</v>
      </c>
      <c r="E260" s="79">
        <f>SUM(E261:E263)</f>
        <v>238891.62</v>
      </c>
      <c r="F260" s="71">
        <f t="shared" si="1"/>
        <v>1214.6195702465218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8721.15</v>
      </c>
      <c r="E261" s="192">
        <v>188912.57</v>
      </c>
      <c r="F261" s="71">
        <f t="shared" si="1"/>
        <v>2166.1428825326939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10946.87</v>
      </c>
      <c r="E262" s="192">
        <v>49979.05</v>
      </c>
      <c r="F262" s="71">
        <f t="shared" si="1"/>
        <v>456.56018569691605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326">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9296.2999999999993</v>
      </c>
      <c r="E274" s="79">
        <f>SUM(E275:E277)+SUM(E286:E290)</f>
        <v>222985.5</v>
      </c>
      <c r="F274" s="71">
        <f t="shared" si="1"/>
        <v>2398.6478491442836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217751.4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326">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6">
        <v>0</v>
      </c>
      <c r="E283" s="192">
        <v>217751.4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6">
        <v>5053.3599999999997</v>
      </c>
      <c r="E287" s="192">
        <v>1556.39</v>
      </c>
      <c r="F287" s="71">
        <f t="shared" si="39"/>
        <v>30.799111878037589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6">
        <v>4242.9399999999996</v>
      </c>
      <c r="E288" s="192">
        <v>3677.71</v>
      </c>
      <c r="F288" s="71">
        <f t="shared" si="39"/>
        <v>86.678340961691674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6">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6">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2255.23</v>
      </c>
      <c r="E291" s="79">
        <f>SUM(E292:E295)</f>
        <v>1305.23</v>
      </c>
      <c r="F291" s="71">
        <f t="shared" si="1"/>
        <v>57.875693388257524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2255.23</v>
      </c>
      <c r="E293" s="192">
        <v>1305.23</v>
      </c>
      <c r="F293" s="71">
        <f t="shared" ref="F293:F295" si="40">IF(D293&gt;0,IF(E293/D293&gt;=100,"&gt;&gt;100",E293/D293*100),"-")</f>
        <v>57.875693388257524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248.19</v>
      </c>
      <c r="E297" s="79">
        <f t="shared" si="42"/>
        <v>248.19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248.19</v>
      </c>
      <c r="E298" s="193">
        <v>248.19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326">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9296.2999999999993</v>
      </c>
      <c r="E302" s="326">
        <v>222985.5</v>
      </c>
      <c r="F302" s="71">
        <f t="shared" si="43"/>
        <v>2398.6478491442836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326">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326">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2255.23</v>
      </c>
      <c r="E305" s="326">
        <v>1305.23</v>
      </c>
      <c r="F305" s="71">
        <f t="shared" si="43"/>
        <v>57.875693388257524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3337.47</v>
      </c>
      <c r="E308" s="192">
        <v>11174.73</v>
      </c>
      <c r="F308" s="71">
        <f t="shared" si="43"/>
        <v>334.82638046184684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3789.04</v>
      </c>
      <c r="E311" s="192">
        <v>3789.04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36786.089999999997</v>
      </c>
      <c r="E336" s="192">
        <v>54435.67</v>
      </c>
      <c r="F336" s="71">
        <f t="shared" si="43"/>
        <v>147.97895073926043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190194.67</v>
      </c>
      <c r="E337" s="192">
        <v>201397.64</v>
      </c>
      <c r="F337" s="71">
        <f t="shared" si="43"/>
        <v>105.89026495852907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164.29</v>
      </c>
      <c r="E338" s="192">
        <v>1175.46</v>
      </c>
      <c r="F338" s="71">
        <f t="shared" si="43"/>
        <v>715.47872664191368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326">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326">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326">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326">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326">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326">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326">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326">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326">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326">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326">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326">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326">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326">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326">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326">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326">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326">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326">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326">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326">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326">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326">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326">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326">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6">
        <v>0</v>
      </c>
      <c r="E380" s="192">
        <v>5933.69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248.19</v>
      </c>
      <c r="E397" s="284">
        <v>248.19</v>
      </c>
      <c r="F397" s="288">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2876425.11</v>
      </c>
      <c r="E114" s="60">
        <f t="shared" si="22"/>
        <v>3245497.69</v>
      </c>
      <c r="F114" s="45">
        <f t="shared" si="1"/>
        <v>112.8309469527611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2876425.11</v>
      </c>
      <c r="E115" s="60">
        <f t="shared" si="23"/>
        <v>3245497.69</v>
      </c>
      <c r="F115" s="45">
        <f t="shared" si="1"/>
        <v>112.8309469527611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2876425.11</v>
      </c>
      <c r="E117" s="194">
        <v>3245497.69</v>
      </c>
      <c r="F117" s="45">
        <f t="shared" si="1"/>
        <v>112.8309469527611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2876425.11</v>
      </c>
      <c r="E141" s="81">
        <f t="shared" si="28"/>
        <v>3245497.69</v>
      </c>
      <c r="F141" s="61">
        <f t="shared" si="1"/>
        <v>112.8309469527611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124303.69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106995.5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106995.5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106995.5</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17308.189999999999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17308.189999999999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17308.189999999999</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110" zoomScaleNormal="11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227145.05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3094589.02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3024818.52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2527268.0499999998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483895.34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1353.68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11748.95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552.5</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48760.79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21009.71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3058791.61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2995965.9699999997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2516065.08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462733.77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4073.36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11726.15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1367.61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47749.62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15076.02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262942.45999999996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262942.45999999996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255833.31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1175.46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5933.69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8192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2026-02-27T10:01:54Z</cp:lastPrinted>
  <dcterms:created xsi:type="dcterms:W3CDTF">2022-04-01T05:14:30Z</dcterms:created>
  <dcterms:modified xsi:type="dcterms:W3CDTF">2026-02-27T10:12:31Z</dcterms:modified>
</cp:coreProperties>
</file>